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192.168.31.250\affaires en cours\A24-173 - RENOVATION BATIMENT 12 ENSFEA\05-PRO\PIECES ECRITES\"/>
    </mc:Choice>
  </mc:AlternateContent>
  <xr:revisionPtr revIDLastSave="0" documentId="13_ncr:1_{AF373475-8054-4895-9A1B-D9E70C0166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DPGF ENSFEA LOT ELEC - PV" sheetId="3" r:id="rId1"/>
  </sheets>
  <definedNames>
    <definedName name="_xlnm.Print_Titles" localSheetId="0">'CDPGF ENSFEA LOT ELEC - PV'!$1:$5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9" i="3" l="1"/>
  <c r="F224" i="3" l="1"/>
  <c r="F220" i="3"/>
  <c r="A224" i="3"/>
  <c r="F247" i="3"/>
  <c r="F236" i="3" l="1"/>
  <c r="F237" i="3"/>
  <c r="F238" i="3"/>
  <c r="F239" i="3"/>
  <c r="F235" i="3"/>
  <c r="F242" i="3" l="1"/>
  <c r="F150" i="3"/>
  <c r="F147" i="3"/>
  <c r="F144" i="3"/>
  <c r="F55" i="3" l="1"/>
  <c r="F54" i="3"/>
  <c r="F53" i="3"/>
  <c r="F52" i="3"/>
  <c r="A278" i="3" l="1"/>
  <c r="A276" i="3"/>
  <c r="A260" i="3"/>
  <c r="A262" i="3"/>
  <c r="A264" i="3"/>
  <c r="A266" i="3"/>
  <c r="A268" i="3"/>
  <c r="F171" i="3"/>
  <c r="F177" i="3"/>
  <c r="F189" i="3"/>
  <c r="F187" i="3"/>
  <c r="F185" i="3"/>
  <c r="F184" i="3"/>
  <c r="F183" i="3"/>
  <c r="F222" i="3"/>
  <c r="F217" i="3"/>
  <c r="F215" i="3"/>
  <c r="F211" i="3"/>
  <c r="F202" i="3"/>
  <c r="F201" i="3"/>
  <c r="F200" i="3"/>
  <c r="F199" i="3"/>
  <c r="F198" i="3"/>
  <c r="F195" i="3"/>
  <c r="F298" i="3"/>
  <c r="A167" i="3"/>
  <c r="A152" i="3"/>
  <c r="F141" i="3"/>
  <c r="F152" i="3" s="1"/>
  <c r="A138" i="3"/>
  <c r="F136" i="3"/>
  <c r="A93" i="3"/>
  <c r="F102" i="3"/>
  <c r="F66" i="3"/>
  <c r="F65" i="3"/>
  <c r="F294" i="3" l="1"/>
  <c r="F191" i="3"/>
  <c r="F292" i="3" s="1"/>
  <c r="F278" i="3"/>
  <c r="F114" i="3"/>
  <c r="F113" i="3"/>
  <c r="F116" i="3" s="1"/>
  <c r="F268" i="3" s="1"/>
  <c r="F103" i="3"/>
  <c r="F101" i="3"/>
  <c r="F100" i="3"/>
  <c r="F99" i="3"/>
  <c r="A109" i="3"/>
  <c r="A116" i="3"/>
  <c r="F115" i="3"/>
  <c r="F91" i="3"/>
  <c r="F90" i="3"/>
  <c r="F92" i="3"/>
  <c r="F88" i="3"/>
  <c r="F68" i="3"/>
  <c r="F64" i="3"/>
  <c r="F63" i="3"/>
  <c r="F62" i="3"/>
  <c r="F61" i="3"/>
  <c r="F60" i="3"/>
  <c r="F59" i="3"/>
  <c r="F58" i="3"/>
  <c r="F51" i="3"/>
  <c r="A70" i="3"/>
  <c r="F50" i="3"/>
  <c r="F45" i="3"/>
  <c r="F44" i="3"/>
  <c r="F36" i="3"/>
  <c r="F35" i="3"/>
  <c r="F34" i="3"/>
  <c r="F33" i="3"/>
  <c r="F32" i="3"/>
  <c r="F31" i="3"/>
  <c r="F40" i="3"/>
  <c r="F43" i="3"/>
  <c r="F42" i="3"/>
  <c r="F41" i="3"/>
  <c r="F37" i="3"/>
  <c r="F70" i="3" l="1"/>
  <c r="F260" i="3" s="1"/>
  <c r="F93" i="3"/>
  <c r="F264" i="3" s="1"/>
  <c r="A16" i="3" l="1"/>
  <c r="F30" i="3"/>
  <c r="A300" i="3"/>
  <c r="A298" i="3"/>
  <c r="A296" i="3"/>
  <c r="A242" i="3"/>
  <c r="A294" i="3"/>
  <c r="A292" i="3"/>
  <c r="A290" i="3"/>
  <c r="A288" i="3"/>
  <c r="A286" i="3"/>
  <c r="A249" i="3"/>
  <c r="F246" i="3"/>
  <c r="A231" i="3"/>
  <c r="F229" i="3"/>
  <c r="F228" i="3"/>
  <c r="F231" i="3" s="1"/>
  <c r="A191" i="3"/>
  <c r="A179" i="3"/>
  <c r="A173" i="3"/>
  <c r="F165" i="3"/>
  <c r="F164" i="3"/>
  <c r="F163" i="3"/>
  <c r="F162" i="3"/>
  <c r="F161" i="3"/>
  <c r="F160" i="3"/>
  <c r="F159" i="3"/>
  <c r="F158" i="3"/>
  <c r="F167" i="3" l="1"/>
  <c r="F286" i="3" s="1"/>
  <c r="F173" i="3"/>
  <c r="F288" i="3" s="1"/>
  <c r="F179" i="3"/>
  <c r="F290" i="3" s="1"/>
  <c r="F296" i="3"/>
  <c r="F300" i="3" l="1"/>
  <c r="F303" i="3" s="1"/>
  <c r="F133" i="3" l="1"/>
  <c r="F132" i="3"/>
  <c r="F131" i="3"/>
  <c r="F129" i="3"/>
  <c r="F25" i="3"/>
  <c r="F24" i="3"/>
  <c r="F23" i="3"/>
  <c r="F22" i="3"/>
  <c r="F74" i="3"/>
  <c r="F75" i="3"/>
  <c r="F76" i="3"/>
  <c r="F83" i="3"/>
  <c r="F26" i="3"/>
  <c r="F27" i="3"/>
  <c r="F20" i="3"/>
  <c r="F77" i="3"/>
  <c r="F78" i="3"/>
  <c r="F79" i="3"/>
  <c r="F80" i="3"/>
  <c r="F81" i="3"/>
  <c r="F82" i="3"/>
  <c r="F10" i="3"/>
  <c r="F11" i="3"/>
  <c r="F12" i="3"/>
  <c r="F13" i="3"/>
  <c r="F14" i="3"/>
  <c r="F106" i="3"/>
  <c r="F107" i="3"/>
  <c r="F122" i="3"/>
  <c r="F124" i="3"/>
  <c r="F125" i="3"/>
  <c r="F126" i="3"/>
  <c r="F127" i="3"/>
  <c r="F128" i="3"/>
  <c r="F121" i="3"/>
  <c r="A85" i="3"/>
  <c r="A47" i="3"/>
  <c r="F73" i="3"/>
  <c r="F19" i="3"/>
  <c r="B256" i="3"/>
  <c r="A256" i="3"/>
  <c r="F85" i="3" l="1"/>
  <c r="F262" i="3" s="1"/>
  <c r="F16" i="3"/>
  <c r="F138" i="3"/>
  <c r="F276" i="3" s="1"/>
  <c r="F281" i="3" s="1"/>
  <c r="F282" i="3" s="1"/>
  <c r="F283" i="3" s="1"/>
  <c r="F109" i="3"/>
  <c r="F266" i="3" s="1"/>
  <c r="F47" i="3"/>
  <c r="F258" i="3" s="1"/>
  <c r="F256" i="3"/>
  <c r="F271" i="3" l="1"/>
  <c r="F308" i="3"/>
  <c r="F272" i="3"/>
  <c r="F273" i="3" s="1"/>
  <c r="F309" i="3"/>
  <c r="F310" i="3" s="1"/>
  <c r="F304" i="3"/>
  <c r="F305" i="3" s="1"/>
</calcChain>
</file>

<file path=xl/sharedStrings.xml><?xml version="1.0" encoding="utf-8"?>
<sst xmlns="http://schemas.openxmlformats.org/spreadsheetml/2006/main" count="365" uniqueCount="190">
  <si>
    <t>Entreprise:</t>
  </si>
  <si>
    <t xml:space="preserve">Date: </t>
  </si>
  <si>
    <t>Indice devis:</t>
  </si>
  <si>
    <t>U</t>
  </si>
  <si>
    <t>Installations de chantier et généralités</t>
  </si>
  <si>
    <t>ens</t>
  </si>
  <si>
    <t>Etude d'exécution (plans, notes de calculs…)</t>
  </si>
  <si>
    <t>Essais</t>
  </si>
  <si>
    <t>Formation personnel</t>
  </si>
  <si>
    <t>DOE/DIUO</t>
  </si>
  <si>
    <t>ml</t>
  </si>
  <si>
    <t>Distribution principale et secondaire</t>
  </si>
  <si>
    <t>Câble RO2V 3G1,5mm²</t>
  </si>
  <si>
    <t>Câble RO2V 3G2,5mm²</t>
  </si>
  <si>
    <t>Câble RO2V 5G1,5mm²</t>
  </si>
  <si>
    <t>Chemin de câble 200x48 CFO</t>
  </si>
  <si>
    <t>Chemin de câble 200x48 CFA</t>
  </si>
  <si>
    <t>Tube IRO</t>
  </si>
  <si>
    <t xml:space="preserve">ens </t>
  </si>
  <si>
    <t xml:space="preserve">ICTL/ICA/ICTA/MRL/IRL </t>
  </si>
  <si>
    <t>Boites de dérivations (encastré et saillie étanche)</t>
  </si>
  <si>
    <t>Câblage</t>
  </si>
  <si>
    <t>TOTAL HORS TAXES</t>
  </si>
  <si>
    <t>T.V.A. 20%</t>
  </si>
  <si>
    <t xml:space="preserve">TOTAL T.T.C. </t>
  </si>
  <si>
    <t>Plinthe électrique 2 compartiments y compris accessoires</t>
  </si>
  <si>
    <t>Désignation des Ouvrages</t>
  </si>
  <si>
    <t>Total Euros</t>
  </si>
  <si>
    <t>QTE</t>
  </si>
  <si>
    <t>4.2</t>
  </si>
  <si>
    <t>Rebouchage coupe feu</t>
  </si>
  <si>
    <t>minoré pour reprt TGBT radio vers TGBT MSP</t>
  </si>
  <si>
    <t>neuf + rehab totale</t>
  </si>
  <si>
    <t>rehab totale</t>
  </si>
  <si>
    <t>neuf</t>
  </si>
  <si>
    <t>Masachs</t>
  </si>
  <si>
    <t>allez</t>
  </si>
  <si>
    <t>Intelec</t>
  </si>
  <si>
    <t>€/m²</t>
  </si>
  <si>
    <t>Consuel</t>
  </si>
  <si>
    <t>N°</t>
  </si>
  <si>
    <t>PRIX UNIT.</t>
  </si>
  <si>
    <t>Attentes électriques</t>
  </si>
  <si>
    <t>u</t>
  </si>
  <si>
    <t>RECAPITULATIF</t>
  </si>
  <si>
    <t>Y compris repérage sur site, dépose / repose éventuelle des éléments gênants, la mise en décharge, le rebouchage et calfeutrement et la réfection des peintures</t>
  </si>
  <si>
    <t>Dépose/Repose éléments gênants la dépose des éléments techniques</t>
  </si>
  <si>
    <t>Travaux de dépose courant fort</t>
  </si>
  <si>
    <t>RENOVATION BÂTIMENT ENSFEA</t>
  </si>
  <si>
    <t>Generalités</t>
  </si>
  <si>
    <t>Repérage sur site</t>
  </si>
  <si>
    <t>Mise en décharge</t>
  </si>
  <si>
    <t>Rebouchage / calfeutrement</t>
  </si>
  <si>
    <t>Réfection des peinture</t>
  </si>
  <si>
    <t>Lot CVC-Plomberie</t>
  </si>
  <si>
    <t>Lot Menuiseries</t>
  </si>
  <si>
    <t>Volets roulants</t>
  </si>
  <si>
    <t>BSO</t>
  </si>
  <si>
    <t>CTA</t>
  </si>
  <si>
    <t>Mise à disposition d'attentes électriques pour les autres lots</t>
  </si>
  <si>
    <t>Baie informatique</t>
  </si>
  <si>
    <t>Constat photographique baie à déplacer</t>
  </si>
  <si>
    <t>Déconnexion câbles</t>
  </si>
  <si>
    <t>Déplacement baie informatique</t>
  </si>
  <si>
    <t>Recâblage baie informatique à l'identique</t>
  </si>
  <si>
    <t>Remise en service baie informatique</t>
  </si>
  <si>
    <t>Liaisons équipotentielles</t>
  </si>
  <si>
    <t>Recette : vérification, contrôle, test</t>
  </si>
  <si>
    <t>TRAVAUX COURANTS FAIBLES</t>
  </si>
  <si>
    <t>TRAVAUX COURANTS FORTS</t>
  </si>
  <si>
    <t>TRAVAUX PHOTOVOLTAÏQUES</t>
  </si>
  <si>
    <t>Levage, manutention, livraison</t>
  </si>
  <si>
    <t>Mise en sécurité chantier</t>
  </si>
  <si>
    <t>Démarches administratives auprès d'ENEDIS</t>
  </si>
  <si>
    <t>Procédé d'intégration</t>
  </si>
  <si>
    <t>Structure d'intégration en bac lesté</t>
  </si>
  <si>
    <t>Modules photovoltaïques</t>
  </si>
  <si>
    <t>Panneaux photovoltaïques</t>
  </si>
  <si>
    <t>Extension de garantie 10 ans</t>
  </si>
  <si>
    <t>Onduleurs et optimiseurs</t>
  </si>
  <si>
    <t>Optimiseur</t>
  </si>
  <si>
    <t>Percement y compris rebouchage</t>
  </si>
  <si>
    <t>Partie courant continu (DC)</t>
  </si>
  <si>
    <t>Coffret DC</t>
  </si>
  <si>
    <t>Câbles photovoltaïques 6 mm² double isolation</t>
  </si>
  <si>
    <t>Connecteurs DC photovoltaïques MC4 mâle</t>
  </si>
  <si>
    <t>Connecteurs DC photovoltaïques MC4 femelle</t>
  </si>
  <si>
    <t>Cheminement DC Cabrofil 100 Capoté</t>
  </si>
  <si>
    <t>Sectionneur DC</t>
  </si>
  <si>
    <t>Boite de jonction DC</t>
  </si>
  <si>
    <t>Disjoncteur 30 mA</t>
  </si>
  <si>
    <t>Câble DC (RO2V) de liaison Panneaux - onduleur</t>
  </si>
  <si>
    <t xml:space="preserve">   Taille :</t>
  </si>
  <si>
    <t>Partie courant alternatif (AC)</t>
  </si>
  <si>
    <t>Coffret AC</t>
  </si>
  <si>
    <t xml:space="preserve">   Taille : </t>
  </si>
  <si>
    <t>Cheminement AC Cabrofil 100 Capoté</t>
  </si>
  <si>
    <t>Divers accessoires de fixation et raccordement</t>
  </si>
  <si>
    <t>Accessoires de mise à la terre (griffes, solfils, cosses, etc)</t>
  </si>
  <si>
    <t>Parafoudre DC</t>
  </si>
  <si>
    <t>Mesures de sécurité</t>
  </si>
  <si>
    <t>Mise à jour des plans d'intervention</t>
  </si>
  <si>
    <t>Mise en place de pictogramme PV</t>
  </si>
  <si>
    <t>Arrêt d'urgence - Coffret "bris de glace" PV</t>
  </si>
  <si>
    <t>Câble 2G1,5 mm²</t>
  </si>
  <si>
    <t>Percement et rebouchage</t>
  </si>
  <si>
    <t>Système de monitoring</t>
  </si>
  <si>
    <t>Module GSM externe ou intégré à l'onduleur</t>
  </si>
  <si>
    <t>TRAVAUX PHOTOVOLTAÏQUE</t>
  </si>
  <si>
    <t>Onduleur 45 kW conforme au CCTP y compris protections, accessoires de pose et de raccordement</t>
  </si>
  <si>
    <t>Onduleur 36 kW conforme au CCTP y compris protections, accessoires de pose et de raccordement</t>
  </si>
  <si>
    <t>Constant technique baie à déplacer</t>
  </si>
  <si>
    <t>5.2</t>
  </si>
  <si>
    <t>4.1</t>
  </si>
  <si>
    <t>Caisson de ventilation 1</t>
  </si>
  <si>
    <t>Caisson de ventilation 2</t>
  </si>
  <si>
    <t>Caisson de ventilation 3</t>
  </si>
  <si>
    <t>Caisson de ventilation 4</t>
  </si>
  <si>
    <t>Dépose alimentations électriques</t>
  </si>
  <si>
    <t>CTA 1 et 2 toiture</t>
  </si>
  <si>
    <t>Ventilo-convecteur</t>
  </si>
  <si>
    <t>Cassette et unité extérieure associée</t>
  </si>
  <si>
    <t>Toute alimentation non utile au projet</t>
  </si>
  <si>
    <t>ITI</t>
  </si>
  <si>
    <t>Dépose / repose de tous les éléments gênants la mise en place de l'ITI</t>
  </si>
  <si>
    <t>Dépose / repose des goulottes électriques situées en périphérie du bâtiment (les goulottes situées au sol seront replacées à hauteur de bureau)</t>
  </si>
  <si>
    <t>Abaissement faux-plafond C.D.I.</t>
  </si>
  <si>
    <t>Dépose / repose luminaires impactés</t>
  </si>
  <si>
    <t>Dépose / repose éléments gênants l'abaissement</t>
  </si>
  <si>
    <t>4.3</t>
  </si>
  <si>
    <t>Appareils de mesure (communiquant)</t>
  </si>
  <si>
    <t>Compteur général énergie</t>
  </si>
  <si>
    <t>Compteur CTA</t>
  </si>
  <si>
    <t>Compteur caisson VMC</t>
  </si>
  <si>
    <t>Compteur armoires divisionnaires</t>
  </si>
  <si>
    <t>Compteur PAC air / air</t>
  </si>
  <si>
    <t>Compteur fonctionnement sous-station</t>
  </si>
  <si>
    <t>Compteur ECS</t>
  </si>
  <si>
    <t>Mise à disposition remontée GTB</t>
  </si>
  <si>
    <t>4.4</t>
  </si>
  <si>
    <t>4.5</t>
  </si>
  <si>
    <t>Eclairage et appareillage</t>
  </si>
  <si>
    <t>Détecteur de présence</t>
  </si>
  <si>
    <t>Sanitaires</t>
  </si>
  <si>
    <t>Circulations / hall</t>
  </si>
  <si>
    <t>4.6</t>
  </si>
  <si>
    <t>Mini DRV</t>
  </si>
  <si>
    <t>Caisson VMC</t>
  </si>
  <si>
    <t>Coffret supervision GTB</t>
  </si>
  <si>
    <t>Arrêt d'urgence</t>
  </si>
  <si>
    <t>Arrêt d'ugence CVC</t>
  </si>
  <si>
    <t>Arrêt d'ugence générale</t>
  </si>
  <si>
    <t>4.7</t>
  </si>
  <si>
    <t>Compteur prises de courant</t>
  </si>
  <si>
    <t>Compteur éclairages</t>
  </si>
  <si>
    <t>Mise à disposition remontée GTB des compteurs</t>
  </si>
  <si>
    <t>Extracteur de conduit</t>
  </si>
  <si>
    <t>Armoire TGBT (AD PRM) et AD</t>
  </si>
  <si>
    <t>5.1</t>
  </si>
  <si>
    <t>Travaux de dépose / adaptation</t>
  </si>
  <si>
    <t>GTB</t>
  </si>
  <si>
    <t>Production photovoltaïque</t>
  </si>
  <si>
    <t>9.1</t>
  </si>
  <si>
    <t>9.3</t>
  </si>
  <si>
    <t>9.4</t>
  </si>
  <si>
    <t>9.2</t>
  </si>
  <si>
    <t>Casquette de protection</t>
  </si>
  <si>
    <t>9.5</t>
  </si>
  <si>
    <t>9.6</t>
  </si>
  <si>
    <t>Mise à la terre et protection contre la foudre</t>
  </si>
  <si>
    <t>9.7</t>
  </si>
  <si>
    <t/>
  </si>
  <si>
    <t>Câble AC (R2V) de liaison onduleur - Armoire PV</t>
  </si>
  <si>
    <t>Câble AC (R2V) de liaison Armoire PV - TGBT bâtiment 8</t>
  </si>
  <si>
    <t>TOTAL LOTS ELECTRICITE CFO/Cfa</t>
  </si>
  <si>
    <t>Cheminement et armoire PV / TGBT ENSFEA</t>
  </si>
  <si>
    <t>9.8</t>
  </si>
  <si>
    <t>Adaptation armoire TGBT (AD PRM)</t>
  </si>
  <si>
    <t>Adaptation armoire AD TD</t>
  </si>
  <si>
    <t>Adaptation armoire AD RS</t>
  </si>
  <si>
    <t>Adaptation armoire AD MULTI</t>
  </si>
  <si>
    <t>Adaptation armoire AD SS</t>
  </si>
  <si>
    <t>Modification armoires existantes pour mise en oeuvre des contacteurs et relais de contact, mise à disposition pour GTB</t>
  </si>
  <si>
    <t>Comptage</t>
  </si>
  <si>
    <t>Fourniture et pose compteur filaire modbus</t>
  </si>
  <si>
    <t>y compris départ au niveaux des AD</t>
  </si>
  <si>
    <t>Commande circuits éclairages</t>
  </si>
  <si>
    <t>CDPGF - PRO - LOT Electricité CFO-Cfa - Photovoltaïque</t>
  </si>
  <si>
    <t>Formation utilisateur</t>
  </si>
  <si>
    <t>Améngaement TGBT bâtiment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</si>
</sst>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  <numFmt numFmtId="165" formatCode="#,##0.00\ [$€-1]"/>
    <numFmt numFmtId="166" formatCode="0_ ;\-0\ "/>
    <numFmt numFmtId="167" formatCode="#,##0.00&quot; €&quot;"/>
    <numFmt numFmtId="168" formatCode="#,##0.00\ &quot;€&quot;"/>
    <numFmt numFmtId="169" formatCode="_-* #,##0.00\ [$€-40C]_-;\-* #,##0.00\ [$€-40C]_-;_-* &quot;-&quot;??\ [$€-40C]_-;_-@_-"/>
    <numFmt numFmtId="170" formatCode="_-* #,##0.00\ &quot;F&quot;_-;\-* #,##0.00\ &quot;F&quot;_-;_-* &quot;-&quot;??\ &quot;F&quot;_-;_-@_-"/>
  </numFmts>
  <fonts count="43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Times New Roman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0"/>
      <name val="CG Times"/>
      <family val="1"/>
    </font>
    <font>
      <b/>
      <sz val="10"/>
      <name val="Times New Roman"/>
      <family val="1"/>
    </font>
    <font>
      <b/>
      <sz val="10"/>
      <color indexed="10"/>
      <name val="CG Times"/>
      <family val="1"/>
    </font>
    <font>
      <u/>
      <sz val="10"/>
      <name val="Times New Roman"/>
      <family val="1"/>
    </font>
    <font>
      <b/>
      <i/>
      <u/>
      <sz val="10"/>
      <name val="CG Times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9"/>
      <name val="Calibri Light"/>
      <family val="2"/>
    </font>
    <font>
      <b/>
      <sz val="9"/>
      <name val="Calibri Light"/>
      <family val="2"/>
    </font>
    <font>
      <b/>
      <u/>
      <sz val="9"/>
      <name val="Calibri Light"/>
      <family val="2"/>
    </font>
    <font>
      <u/>
      <sz val="9"/>
      <name val="Calibri Light"/>
      <family val="2"/>
    </font>
    <font>
      <b/>
      <i/>
      <sz val="9"/>
      <name val="Calibri Light"/>
      <family val="2"/>
    </font>
    <font>
      <sz val="10"/>
      <name val="Calibri Light"/>
      <family val="2"/>
    </font>
    <font>
      <i/>
      <sz val="9"/>
      <name val="Calibri Light"/>
      <family val="2"/>
    </font>
    <font>
      <sz val="9"/>
      <name val="Calibri"/>
      <family val="2"/>
      <scheme val="minor"/>
    </font>
    <font>
      <b/>
      <sz val="9"/>
      <color rgb="FF0070C0"/>
      <name val="Calibri Light"/>
      <family val="2"/>
    </font>
    <font>
      <sz val="9"/>
      <color rgb="FF0070C0"/>
      <name val="Calibri Light"/>
      <family val="2"/>
    </font>
    <font>
      <b/>
      <sz val="9"/>
      <name val="Calibri"/>
      <family val="2"/>
      <scheme val="minor"/>
    </font>
    <font>
      <sz val="10"/>
      <name val="MS Sans Serif"/>
      <family val="2"/>
    </font>
    <font>
      <b/>
      <sz val="12"/>
      <name val="Calibri Light"/>
      <family val="2"/>
    </font>
    <font>
      <b/>
      <sz val="16"/>
      <name val="Calibri Light"/>
      <family val="2"/>
    </font>
    <font>
      <b/>
      <u/>
      <sz val="10"/>
      <name val="Calibri Light"/>
      <family val="2"/>
    </font>
    <font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8"/>
      </bottom>
      <diagonal/>
    </border>
    <border>
      <left/>
      <right style="medium">
        <color indexed="64"/>
      </right>
      <top style="medium">
        <color indexed="64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/>
      <right style="medium">
        <color indexed="64"/>
      </right>
      <top style="double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12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12"/>
      </left>
      <right/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>
      <alignment horizontal="left" vertical="top"/>
    </xf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0" borderId="2" applyNumberFormat="0" applyAlignment="0" applyProtection="0"/>
    <xf numFmtId="0" fontId="7" fillId="0" borderId="3" applyNumberFormat="0" applyFill="0" applyAlignment="0" applyProtection="0"/>
    <xf numFmtId="0" fontId="8" fillId="7" borderId="2" applyNumberFormat="0" applyAlignment="0" applyProtection="0"/>
    <xf numFmtId="164" fontId="26" fillId="0" borderId="0" applyFill="0" applyBorder="0" applyAlignment="0" applyProtection="0"/>
    <xf numFmtId="44" fontId="26" fillId="0" borderId="0" applyFont="0" applyFill="0" applyBorder="0" applyAlignment="0" applyProtection="0"/>
    <xf numFmtId="0" fontId="9" fillId="3" borderId="0" applyNumberFormat="0" applyBorder="0" applyAlignment="0" applyProtection="0"/>
    <xf numFmtId="0" fontId="10" fillId="21" borderId="0" applyNumberFormat="0" applyBorder="0" applyAlignment="0" applyProtection="0"/>
    <xf numFmtId="0" fontId="11" fillId="0" borderId="0"/>
    <xf numFmtId="0" fontId="26" fillId="0" borderId="0"/>
    <xf numFmtId="9" fontId="1" fillId="0" borderId="0" applyFill="0" applyBorder="0" applyAlignment="0" applyProtection="0"/>
    <xf numFmtId="0" fontId="12" fillId="4" borderId="0" applyNumberFormat="0" applyBorder="0" applyAlignment="0" applyProtection="0"/>
    <xf numFmtId="0" fontId="13" fillId="20" borderId="4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">
      <alignment horizontal="left" vertical="top" wrapText="1"/>
    </xf>
    <xf numFmtId="0" fontId="17" fillId="0" borderId="5">
      <alignment vertical="top" wrapText="1"/>
    </xf>
    <xf numFmtId="0" fontId="18" fillId="0" borderId="1">
      <alignment horizontal="left" vertical="top" wrapText="1"/>
    </xf>
    <xf numFmtId="0" fontId="19" fillId="0" borderId="5">
      <alignment vertical="top" wrapText="1"/>
    </xf>
    <xf numFmtId="0" fontId="20" fillId="0" borderId="0" applyBorder="0">
      <alignment vertical="center" wrapText="1"/>
    </xf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22" borderId="10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0" fontId="38" fillId="0" borderId="0" applyFont="0" applyFill="0" applyBorder="0" applyAlignment="0" applyProtection="0"/>
    <xf numFmtId="0" fontId="1" fillId="0" borderId="0"/>
    <xf numFmtId="0" fontId="16" fillId="0" borderId="12">
      <alignment horizontal="left" vertical="top" wrapText="1"/>
    </xf>
    <xf numFmtId="0" fontId="17" fillId="0" borderId="45">
      <alignment vertical="top" wrapText="1"/>
    </xf>
    <xf numFmtId="0" fontId="18" fillId="0" borderId="12">
      <alignment horizontal="left" vertical="top" wrapText="1"/>
    </xf>
    <xf numFmtId="0" fontId="20" fillId="0" borderId="45" applyBorder="0">
      <alignment vertical="center" wrapText="1"/>
    </xf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4" fillId="0" borderId="12">
      <alignment horizontal="left" vertical="top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8" fillId="0" borderId="0"/>
    <xf numFmtId="0" fontId="19" fillId="0" borderId="45">
      <alignment vertical="top" wrapText="1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4" fontId="1" fillId="0" borderId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2">
    <xf numFmtId="0" fontId="0" fillId="0" borderId="0" xfId="0"/>
    <xf numFmtId="0" fontId="27" fillId="0" borderId="0" xfId="0" applyFont="1"/>
    <xf numFmtId="0" fontId="27" fillId="0" borderId="0" xfId="0" applyFont="1" applyAlignment="1">
      <alignment horizontal="center"/>
    </xf>
    <xf numFmtId="165" fontId="27" fillId="0" borderId="0" xfId="0" applyNumberFormat="1" applyFont="1"/>
    <xf numFmtId="0" fontId="27" fillId="0" borderId="0" xfId="0" applyFont="1" applyAlignment="1">
      <alignment vertical="center"/>
    </xf>
    <xf numFmtId="167" fontId="27" fillId="0" borderId="1" xfId="30" applyNumberFormat="1" applyFont="1" applyFill="1" applyBorder="1" applyAlignment="1" applyProtection="1">
      <alignment horizontal="center"/>
    </xf>
    <xf numFmtId="0" fontId="27" fillId="0" borderId="11" xfId="34" applyFont="1" applyBorder="1" applyAlignment="1">
      <alignment horizontal="left" vertical="center" wrapText="1"/>
    </xf>
    <xf numFmtId="0" fontId="28" fillId="0" borderId="5" xfId="0" applyFont="1" applyBorder="1" applyAlignment="1">
      <alignment horizontal="center" vertical="center" wrapText="1"/>
    </xf>
    <xf numFmtId="11" fontId="27" fillId="0" borderId="0" xfId="0" applyNumberFormat="1" applyFont="1"/>
    <xf numFmtId="0" fontId="27" fillId="0" borderId="12" xfId="34" applyFont="1" applyBorder="1" applyAlignment="1">
      <alignment horizontal="left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 applyProtection="1">
      <alignment horizontal="center" vertical="center" wrapText="1"/>
      <protection locked="0"/>
    </xf>
    <xf numFmtId="3" fontId="27" fillId="0" borderId="1" xfId="0" applyNumberFormat="1" applyFont="1" applyBorder="1" applyAlignment="1">
      <alignment horizontal="center" vertical="center" wrapText="1"/>
    </xf>
    <xf numFmtId="0" fontId="28" fillId="0" borderId="14" xfId="34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4" xfId="0" applyFont="1" applyBorder="1" applyAlignment="1" applyProtection="1">
      <alignment horizontal="center" vertical="center" wrapText="1"/>
      <protection locked="0"/>
    </xf>
    <xf numFmtId="3" fontId="28" fillId="0" borderId="14" xfId="0" applyNumberFormat="1" applyFont="1" applyBorder="1" applyAlignment="1">
      <alignment horizontal="center" vertical="center" wrapText="1"/>
    </xf>
    <xf numFmtId="0" fontId="27" fillId="0" borderId="14" xfId="34" applyFont="1" applyBorder="1" applyAlignment="1">
      <alignment horizontal="left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4" xfId="0" applyFont="1" applyBorder="1" applyAlignment="1" applyProtection="1">
      <alignment horizontal="center" vertical="center" wrapText="1"/>
      <protection locked="0"/>
    </xf>
    <xf numFmtId="3" fontId="27" fillId="0" borderId="14" xfId="0" applyNumberFormat="1" applyFont="1" applyBorder="1" applyAlignment="1">
      <alignment horizontal="center" vertical="center" wrapText="1"/>
    </xf>
    <xf numFmtId="0" fontId="27" fillId="0" borderId="12" xfId="0" applyFont="1" applyBorder="1" applyAlignment="1">
      <alignment wrapText="1"/>
    </xf>
    <xf numFmtId="0" fontId="28" fillId="0" borderId="15" xfId="34" applyFont="1" applyBorder="1" applyAlignment="1">
      <alignment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5" xfId="0" applyFont="1" applyBorder="1" applyAlignment="1" applyProtection="1">
      <alignment horizontal="center" vertical="center" wrapText="1"/>
      <protection locked="0"/>
    </xf>
    <xf numFmtId="3" fontId="27" fillId="0" borderId="15" xfId="0" applyNumberFormat="1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top" wrapText="1"/>
    </xf>
    <xf numFmtId="0" fontId="28" fillId="0" borderId="16" xfId="0" applyFont="1" applyBorder="1" applyAlignment="1">
      <alignment horizontal="center" vertical="top" wrapText="1"/>
    </xf>
    <xf numFmtId="0" fontId="27" fillId="0" borderId="16" xfId="0" applyFont="1" applyBorder="1" applyAlignment="1" applyProtection="1">
      <alignment horizontal="center" vertical="top" wrapText="1"/>
      <protection locked="0"/>
    </xf>
    <xf numFmtId="4" fontId="27" fillId="0" borderId="16" xfId="0" applyNumberFormat="1" applyFont="1" applyBorder="1" applyAlignment="1">
      <alignment horizontal="center" vertical="top" wrapText="1"/>
    </xf>
    <xf numFmtId="0" fontId="31" fillId="0" borderId="17" xfId="0" applyFont="1" applyBorder="1" applyAlignment="1">
      <alignment horizontal="center" vertical="top" wrapText="1"/>
    </xf>
    <xf numFmtId="0" fontId="28" fillId="0" borderId="17" xfId="0" applyFont="1" applyBorder="1" applyAlignment="1">
      <alignment horizontal="center" vertical="top" wrapText="1"/>
    </xf>
    <xf numFmtId="0" fontId="27" fillId="0" borderId="17" xfId="0" applyFont="1" applyBorder="1" applyAlignment="1" applyProtection="1">
      <alignment horizontal="center" vertical="top" wrapText="1"/>
      <protection locked="0"/>
    </xf>
    <xf numFmtId="4" fontId="27" fillId="0" borderId="17" xfId="0" applyNumberFormat="1" applyFont="1" applyBorder="1" applyAlignment="1">
      <alignment horizontal="center" vertical="top" wrapText="1"/>
    </xf>
    <xf numFmtId="0" fontId="27" fillId="0" borderId="0" xfId="0" applyFont="1" applyAlignment="1">
      <alignment horizontal="center" vertical="center"/>
    </xf>
    <xf numFmtId="0" fontId="29" fillId="0" borderId="19" xfId="35" applyFont="1" applyBorder="1" applyAlignment="1">
      <alignment horizontal="center" vertical="center"/>
    </xf>
    <xf numFmtId="0" fontId="28" fillId="0" borderId="19" xfId="35" applyFont="1" applyBorder="1" applyAlignment="1">
      <alignment horizontal="center" vertical="center"/>
    </xf>
    <xf numFmtId="0" fontId="30" fillId="0" borderId="19" xfId="35" applyFont="1" applyBorder="1" applyAlignment="1">
      <alignment horizontal="center" vertical="center"/>
    </xf>
    <xf numFmtId="167" fontId="27" fillId="0" borderId="21" xfId="30" applyNumberFormat="1" applyFont="1" applyFill="1" applyBorder="1" applyAlignment="1" applyProtection="1">
      <alignment horizontal="center" vertical="top" wrapText="1"/>
    </xf>
    <xf numFmtId="167" fontId="28" fillId="0" borderId="22" xfId="30" applyNumberFormat="1" applyFont="1" applyFill="1" applyBorder="1" applyAlignment="1" applyProtection="1">
      <alignment horizontal="center"/>
    </xf>
    <xf numFmtId="0" fontId="28" fillId="0" borderId="19" xfId="34" applyFont="1" applyBorder="1" applyAlignment="1">
      <alignment horizontal="center" vertical="center" wrapText="1"/>
    </xf>
    <xf numFmtId="164" fontId="28" fillId="0" borderId="21" xfId="30" applyFont="1" applyFill="1" applyBorder="1" applyAlignment="1" applyProtection="1">
      <alignment horizontal="center" vertical="center"/>
    </xf>
    <xf numFmtId="0" fontId="28" fillId="0" borderId="23" xfId="34" applyFont="1" applyBorder="1" applyAlignment="1">
      <alignment horizontal="center" vertical="center" wrapText="1"/>
    </xf>
    <xf numFmtId="168" fontId="27" fillId="0" borderId="21" xfId="30" applyNumberFormat="1" applyFont="1" applyBorder="1" applyAlignment="1">
      <alignment horizontal="center"/>
    </xf>
    <xf numFmtId="3" fontId="27" fillId="0" borderId="21" xfId="0" applyNumberFormat="1" applyFont="1" applyBorder="1" applyAlignment="1">
      <alignment horizontal="center" vertical="center" wrapText="1"/>
    </xf>
    <xf numFmtId="0" fontId="27" fillId="0" borderId="19" xfId="34" applyFont="1" applyBorder="1" applyAlignment="1">
      <alignment horizontal="center" vertical="center" wrapText="1"/>
    </xf>
    <xf numFmtId="0" fontId="28" fillId="0" borderId="24" xfId="34" applyFont="1" applyBorder="1" applyAlignment="1">
      <alignment horizontal="center" vertical="center" wrapText="1"/>
    </xf>
    <xf numFmtId="164" fontId="28" fillId="0" borderId="25" xfId="30" applyFont="1" applyFill="1" applyBorder="1" applyAlignment="1" applyProtection="1">
      <alignment horizontal="center" vertical="center"/>
    </xf>
    <xf numFmtId="0" fontId="27" fillId="0" borderId="26" xfId="34" applyFont="1" applyBorder="1" applyAlignment="1">
      <alignment horizontal="center" vertical="center" wrapText="1"/>
    </xf>
    <xf numFmtId="3" fontId="27" fillId="0" borderId="27" xfId="0" applyNumberFormat="1" applyFont="1" applyBorder="1" applyAlignment="1">
      <alignment horizontal="center" vertical="center" wrapText="1"/>
    </xf>
    <xf numFmtId="0" fontId="28" fillId="0" borderId="26" xfId="34" applyFont="1" applyBorder="1" applyAlignment="1">
      <alignment horizontal="center" vertical="center" wrapText="1"/>
    </xf>
    <xf numFmtId="166" fontId="28" fillId="0" borderId="21" xfId="30" applyNumberFormat="1" applyFont="1" applyFill="1" applyBorder="1" applyAlignment="1" applyProtection="1">
      <alignment horizontal="center" vertical="center"/>
    </xf>
    <xf numFmtId="169" fontId="28" fillId="0" borderId="21" xfId="30" applyNumberFormat="1" applyFont="1" applyFill="1" applyBorder="1" applyAlignment="1" applyProtection="1">
      <alignment horizontal="center" vertical="center"/>
    </xf>
    <xf numFmtId="0" fontId="27" fillId="0" borderId="28" xfId="34" applyFont="1" applyBorder="1" applyAlignment="1">
      <alignment horizontal="center" vertical="center" wrapText="1"/>
    </xf>
    <xf numFmtId="164" fontId="28" fillId="0" borderId="29" xfId="30" applyFont="1" applyFill="1" applyBorder="1" applyAlignment="1" applyProtection="1">
      <alignment horizontal="center" vertical="center"/>
    </xf>
    <xf numFmtId="0" fontId="27" fillId="0" borderId="30" xfId="34" applyFont="1" applyBorder="1" applyAlignment="1">
      <alignment horizontal="center" vertical="center" wrapText="1"/>
    </xf>
    <xf numFmtId="0" fontId="27" fillId="0" borderId="32" xfId="34" applyFont="1" applyBorder="1" applyAlignment="1">
      <alignment horizontal="center" vertical="center" wrapText="1"/>
    </xf>
    <xf numFmtId="0" fontId="28" fillId="23" borderId="19" xfId="35" quotePrefix="1" applyFont="1" applyFill="1" applyBorder="1" applyAlignment="1">
      <alignment horizontal="center"/>
    </xf>
    <xf numFmtId="49" fontId="28" fillId="23" borderId="12" xfId="35" applyNumberFormat="1" applyFont="1" applyFill="1" applyBorder="1" applyAlignment="1">
      <alignment horizontal="left"/>
    </xf>
    <xf numFmtId="0" fontId="28" fillId="23" borderId="19" xfId="35" applyFont="1" applyFill="1" applyBorder="1" applyAlignment="1">
      <alignment horizontal="center" vertical="center"/>
    </xf>
    <xf numFmtId="167" fontId="27" fillId="23" borderId="21" xfId="30" applyNumberFormat="1" applyFont="1" applyFill="1" applyBorder="1" applyAlignment="1" applyProtection="1">
      <alignment horizontal="center" vertical="center"/>
    </xf>
    <xf numFmtId="0" fontId="28" fillId="23" borderId="1" xfId="34" applyFont="1" applyFill="1" applyBorder="1" applyAlignment="1">
      <alignment horizontal="left" vertical="center" wrapText="1"/>
    </xf>
    <xf numFmtId="0" fontId="27" fillId="23" borderId="1" xfId="0" applyFont="1" applyFill="1" applyBorder="1" applyAlignment="1">
      <alignment horizontal="center" vertical="center" wrapText="1"/>
    </xf>
    <xf numFmtId="0" fontId="27" fillId="23" borderId="1" xfId="0" applyFont="1" applyFill="1" applyBorder="1" applyAlignment="1" applyProtection="1">
      <alignment horizontal="center" vertical="center" wrapText="1"/>
      <protection locked="0"/>
    </xf>
    <xf numFmtId="3" fontId="27" fillId="23" borderId="1" xfId="0" applyNumberFormat="1" applyFont="1" applyFill="1" applyBorder="1" applyAlignment="1">
      <alignment horizontal="center" vertical="center" wrapText="1"/>
    </xf>
    <xf numFmtId="3" fontId="27" fillId="23" borderId="21" xfId="0" applyNumberFormat="1" applyFont="1" applyFill="1" applyBorder="1" applyAlignment="1">
      <alignment horizontal="center" vertical="center" wrapText="1"/>
    </xf>
    <xf numFmtId="168" fontId="34" fillId="0" borderId="12" xfId="30" applyNumberFormat="1" applyFont="1" applyBorder="1" applyAlignment="1">
      <alignment horizontal="center"/>
    </xf>
    <xf numFmtId="168" fontId="34" fillId="0" borderId="12" xfId="0" applyNumberFormat="1" applyFont="1" applyBorder="1" applyAlignment="1">
      <alignment horizontal="center"/>
    </xf>
    <xf numFmtId="169" fontId="33" fillId="0" borderId="21" xfId="30" applyNumberFormat="1" applyFont="1" applyFill="1" applyBorder="1" applyAlignment="1" applyProtection="1">
      <alignment horizontal="center" vertical="center"/>
    </xf>
    <xf numFmtId="10" fontId="28" fillId="24" borderId="35" xfId="36" applyNumberFormat="1" applyFont="1" applyFill="1" applyBorder="1" applyAlignment="1">
      <alignment horizontal="center" vertical="center"/>
    </xf>
    <xf numFmtId="17" fontId="27" fillId="0" borderId="0" xfId="0" applyNumberFormat="1" applyFont="1"/>
    <xf numFmtId="17" fontId="27" fillId="0" borderId="0" xfId="0" applyNumberFormat="1" applyFont="1" applyAlignment="1">
      <alignment vertical="center"/>
    </xf>
    <xf numFmtId="0" fontId="28" fillId="0" borderId="0" xfId="0" applyFont="1"/>
    <xf numFmtId="0" fontId="28" fillId="23" borderId="0" xfId="0" applyFont="1" applyFill="1" applyAlignment="1">
      <alignment vertical="center"/>
    </xf>
    <xf numFmtId="168" fontId="27" fillId="0" borderId="12" xfId="30" applyNumberFormat="1" applyFont="1" applyBorder="1" applyAlignment="1">
      <alignment horizontal="center"/>
    </xf>
    <xf numFmtId="0" fontId="28" fillId="0" borderId="38" xfId="35" applyFont="1" applyBorder="1" applyAlignment="1">
      <alignment vertical="center" wrapText="1"/>
    </xf>
    <xf numFmtId="10" fontId="28" fillId="24" borderId="43" xfId="36" applyNumberFormat="1" applyFont="1" applyFill="1" applyBorder="1" applyAlignment="1">
      <alignment horizontal="center" vertical="center"/>
    </xf>
    <xf numFmtId="4" fontId="28" fillId="24" borderId="43" xfId="34" applyNumberFormat="1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 applyProtection="1">
      <alignment horizontal="center" vertical="center" wrapText="1"/>
      <protection locked="0"/>
    </xf>
    <xf numFmtId="3" fontId="36" fillId="0" borderId="1" xfId="0" applyNumberFormat="1" applyFont="1" applyBorder="1" applyAlignment="1">
      <alignment horizontal="center" vertical="center" wrapText="1"/>
    </xf>
    <xf numFmtId="3" fontId="36" fillId="23" borderId="21" xfId="0" applyNumberFormat="1" applyFont="1" applyFill="1" applyBorder="1" applyAlignment="1">
      <alignment horizontal="center" vertical="center" wrapText="1"/>
    </xf>
    <xf numFmtId="164" fontId="35" fillId="23" borderId="21" xfId="30" applyFont="1" applyFill="1" applyBorder="1" applyAlignment="1" applyProtection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8" fillId="23" borderId="19" xfId="34" applyFont="1" applyFill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/>
    </xf>
    <xf numFmtId="0" fontId="27" fillId="0" borderId="46" xfId="34" applyFont="1" applyBorder="1" applyAlignment="1">
      <alignment vertical="center" wrapText="1"/>
    </xf>
    <xf numFmtId="49" fontId="28" fillId="0" borderId="13" xfId="34" applyNumberFormat="1" applyFont="1" applyBorder="1" applyAlignment="1">
      <alignment vertical="center" wrapText="1"/>
    </xf>
    <xf numFmtId="49" fontId="33" fillId="0" borderId="13" xfId="34" applyNumberFormat="1" applyFont="1" applyBorder="1" applyAlignment="1">
      <alignment vertical="center" wrapText="1"/>
    </xf>
    <xf numFmtId="0" fontId="28" fillId="0" borderId="13" xfId="34" applyFont="1" applyBorder="1" applyAlignment="1">
      <alignment horizontal="left" vertical="center" wrapText="1"/>
    </xf>
    <xf numFmtId="0" fontId="33" fillId="0" borderId="12" xfId="0" applyFont="1" applyBorder="1" applyAlignment="1">
      <alignment vertical="center" wrapText="1"/>
    </xf>
    <xf numFmtId="0" fontId="27" fillId="0" borderId="5" xfId="0" applyFont="1" applyBorder="1"/>
    <xf numFmtId="168" fontId="27" fillId="0" borderId="12" xfId="30" applyNumberFormat="1" applyFont="1" applyBorder="1" applyAlignment="1">
      <alignment horizontal="center" vertical="center"/>
    </xf>
    <xf numFmtId="0" fontId="27" fillId="0" borderId="12" xfId="0" applyFont="1" applyBorder="1" applyAlignment="1" applyProtection="1">
      <alignment horizontal="center" vertical="center" wrapText="1"/>
      <protection locked="0"/>
    </xf>
    <xf numFmtId="0" fontId="27" fillId="0" borderId="12" xfId="0" applyFont="1" applyBorder="1" applyAlignment="1">
      <alignment vertical="center" wrapText="1"/>
    </xf>
    <xf numFmtId="168" fontId="27" fillId="0" borderId="44" xfId="30" applyNumberFormat="1" applyFont="1" applyFill="1" applyBorder="1" applyAlignment="1">
      <alignment horizontal="center" vertical="center"/>
    </xf>
    <xf numFmtId="165" fontId="27" fillId="0" borderId="21" xfId="0" applyNumberFormat="1" applyFont="1" applyBorder="1" applyAlignment="1">
      <alignment horizontal="center"/>
    </xf>
    <xf numFmtId="49" fontId="28" fillId="23" borderId="34" xfId="35" applyNumberFormat="1" applyFont="1" applyFill="1" applyBorder="1" applyAlignment="1">
      <alignment horizontal="center"/>
    </xf>
    <xf numFmtId="168" fontId="27" fillId="0" borderId="34" xfId="30" applyNumberFormat="1" applyFont="1" applyFill="1" applyBorder="1" applyAlignment="1">
      <alignment horizontal="center" vertical="center"/>
    </xf>
    <xf numFmtId="165" fontId="27" fillId="0" borderId="0" xfId="0" applyNumberFormat="1" applyFont="1" applyAlignment="1">
      <alignment horizontal="center"/>
    </xf>
    <xf numFmtId="169" fontId="27" fillId="0" borderId="0" xfId="0" applyNumberFormat="1" applyFont="1"/>
    <xf numFmtId="0" fontId="28" fillId="0" borderId="52" xfId="0" applyFont="1" applyBorder="1" applyAlignment="1">
      <alignment vertical="center"/>
    </xf>
    <xf numFmtId="0" fontId="27" fillId="0" borderId="52" xfId="0" applyFont="1" applyBorder="1" applyAlignment="1">
      <alignment vertical="center"/>
    </xf>
    <xf numFmtId="0" fontId="27" fillId="0" borderId="52" xfId="0" applyFont="1" applyBorder="1" applyAlignment="1">
      <alignment horizontal="center" vertical="center"/>
    </xf>
    <xf numFmtId="0" fontId="27" fillId="0" borderId="52" xfId="0" applyFont="1" applyBorder="1" applyAlignment="1">
      <alignment horizontal="center"/>
    </xf>
    <xf numFmtId="165" fontId="27" fillId="0" borderId="52" xfId="0" applyNumberFormat="1" applyFont="1" applyBorder="1" applyAlignment="1">
      <alignment horizontal="center"/>
    </xf>
    <xf numFmtId="49" fontId="27" fillId="0" borderId="12" xfId="35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/>
    </xf>
    <xf numFmtId="4" fontId="31" fillId="0" borderId="19" xfId="35" applyNumberFormat="1" applyFont="1" applyBorder="1" applyAlignment="1">
      <alignment horizontal="right" vertical="center"/>
    </xf>
    <xf numFmtId="0" fontId="27" fillId="25" borderId="26" xfId="34" applyFont="1" applyFill="1" applyBorder="1" applyAlignment="1">
      <alignment horizontal="center" vertical="center" wrapText="1"/>
    </xf>
    <xf numFmtId="0" fontId="27" fillId="25" borderId="14" xfId="0" applyFont="1" applyFill="1" applyBorder="1" applyAlignment="1">
      <alignment horizontal="center" vertical="center" wrapText="1"/>
    </xf>
    <xf numFmtId="0" fontId="27" fillId="25" borderId="14" xfId="0" applyFont="1" applyFill="1" applyBorder="1" applyAlignment="1" applyProtection="1">
      <alignment horizontal="center" vertical="center" wrapText="1"/>
      <protection locked="0"/>
    </xf>
    <xf numFmtId="3" fontId="27" fillId="25" borderId="14" xfId="0" applyNumberFormat="1" applyFont="1" applyFill="1" applyBorder="1" applyAlignment="1">
      <alignment horizontal="center" vertical="center" wrapText="1"/>
    </xf>
    <xf numFmtId="3" fontId="27" fillId="25" borderId="27" xfId="0" applyNumberFormat="1" applyFont="1" applyFill="1" applyBorder="1" applyAlignment="1">
      <alignment horizontal="center" vertical="center" wrapText="1"/>
    </xf>
    <xf numFmtId="0" fontId="40" fillId="25" borderId="14" xfId="34" applyFont="1" applyFill="1" applyBorder="1" applyAlignment="1">
      <alignment horizontal="center" vertical="center" wrapText="1"/>
    </xf>
    <xf numFmtId="0" fontId="28" fillId="23" borderId="51" xfId="34" applyFont="1" applyFill="1" applyBorder="1" applyAlignment="1">
      <alignment horizontal="center" vertical="center" wrapText="1"/>
    </xf>
    <xf numFmtId="49" fontId="28" fillId="23" borderId="53" xfId="35" applyNumberFormat="1" applyFont="1" applyFill="1" applyBorder="1" applyAlignment="1">
      <alignment horizontal="left"/>
    </xf>
    <xf numFmtId="0" fontId="27" fillId="23" borderId="54" xfId="0" applyFont="1" applyFill="1" applyBorder="1" applyAlignment="1">
      <alignment horizontal="center" vertical="center" wrapText="1"/>
    </xf>
    <xf numFmtId="0" fontId="27" fillId="23" borderId="54" xfId="0" applyFont="1" applyFill="1" applyBorder="1" applyAlignment="1" applyProtection="1">
      <alignment horizontal="center" vertical="center" wrapText="1"/>
      <protection locked="0"/>
    </xf>
    <xf numFmtId="3" fontId="27" fillId="23" borderId="54" xfId="0" applyNumberFormat="1" applyFont="1" applyFill="1" applyBorder="1" applyAlignment="1">
      <alignment horizontal="center" vertical="center" wrapText="1"/>
    </xf>
    <xf numFmtId="3" fontId="27" fillId="23" borderId="55" xfId="0" applyNumberFormat="1" applyFont="1" applyFill="1" applyBorder="1" applyAlignment="1">
      <alignment horizontal="center" vertical="center" wrapText="1"/>
    </xf>
    <xf numFmtId="49" fontId="27" fillId="0" borderId="12" xfId="0" applyNumberFormat="1" applyFont="1" applyBorder="1" applyAlignment="1">
      <alignment horizontal="left" vertical="center" wrapText="1"/>
    </xf>
    <xf numFmtId="49" fontId="27" fillId="0" borderId="12" xfId="0" applyNumberFormat="1" applyFont="1" applyBorder="1" applyAlignment="1">
      <alignment horizontal="center" vertical="center"/>
    </xf>
    <xf numFmtId="168" fontId="27" fillId="0" borderId="12" xfId="62" applyNumberFormat="1" applyFont="1" applyBorder="1" applyAlignment="1">
      <alignment horizontal="center" vertical="center"/>
    </xf>
    <xf numFmtId="0" fontId="27" fillId="0" borderId="58" xfId="0" applyFont="1" applyBorder="1" applyAlignment="1">
      <alignment horizontal="center" vertical="center" wrapText="1"/>
    </xf>
    <xf numFmtId="0" fontId="41" fillId="0" borderId="56" xfId="0" applyFont="1" applyBorder="1" applyAlignment="1">
      <alignment vertical="center" wrapText="1"/>
    </xf>
    <xf numFmtId="0" fontId="32" fillId="0" borderId="56" xfId="0" applyFont="1" applyBorder="1" applyAlignment="1">
      <alignment vertical="center" wrapText="1"/>
    </xf>
    <xf numFmtId="0" fontId="27" fillId="0" borderId="13" xfId="34" applyFont="1" applyBorder="1" applyAlignment="1">
      <alignment vertical="center" wrapText="1"/>
    </xf>
    <xf numFmtId="0" fontId="39" fillId="25" borderId="61" xfId="34" applyFont="1" applyFill="1" applyBorder="1" applyAlignment="1">
      <alignment vertical="center" wrapText="1"/>
    </xf>
    <xf numFmtId="168" fontId="27" fillId="0" borderId="12" xfId="30" applyNumberFormat="1" applyFont="1" applyBorder="1" applyAlignment="1">
      <alignment horizontal="right" vertical="center"/>
    </xf>
    <xf numFmtId="165" fontId="27" fillId="0" borderId="52" xfId="0" applyNumberFormat="1" applyFont="1" applyBorder="1" applyAlignment="1">
      <alignment horizontal="right" vertical="center"/>
    </xf>
    <xf numFmtId="0" fontId="28" fillId="0" borderId="12" xfId="0" applyFont="1" applyBorder="1" applyAlignment="1">
      <alignment vertical="center" wrapText="1"/>
    </xf>
    <xf numFmtId="167" fontId="27" fillId="0" borderId="21" xfId="62" applyNumberFormat="1" applyFont="1" applyFill="1" applyBorder="1" applyAlignment="1" applyProtection="1">
      <alignment horizontal="center" vertical="center"/>
    </xf>
    <xf numFmtId="0" fontId="36" fillId="0" borderId="23" xfId="34" applyFont="1" applyBorder="1" applyAlignment="1">
      <alignment horizontal="center" vertical="center" wrapText="1"/>
    </xf>
    <xf numFmtId="168" fontId="34" fillId="0" borderId="12" xfId="30" applyNumberFormat="1" applyFont="1" applyBorder="1" applyAlignment="1">
      <alignment horizontal="right"/>
    </xf>
    <xf numFmtId="0" fontId="28" fillId="0" borderId="12" xfId="34" applyFont="1" applyBorder="1" applyAlignment="1">
      <alignment horizontal="left" vertical="center" wrapText="1"/>
    </xf>
    <xf numFmtId="0" fontId="27" fillId="0" borderId="52" xfId="0" applyFont="1" applyBorder="1" applyAlignment="1">
      <alignment vertical="center" wrapText="1"/>
    </xf>
    <xf numFmtId="168" fontId="27" fillId="0" borderId="12" xfId="0" applyNumberFormat="1" applyFont="1" applyBorder="1" applyAlignment="1">
      <alignment horizontal="center" vertical="center"/>
    </xf>
    <xf numFmtId="0" fontId="27" fillId="0" borderId="62" xfId="0" applyFont="1" applyBorder="1" applyAlignment="1">
      <alignment vertical="center" wrapText="1"/>
    </xf>
    <xf numFmtId="168" fontId="28" fillId="0" borderId="31" xfId="0" applyNumberFormat="1" applyFont="1" applyBorder="1" applyAlignment="1">
      <alignment horizontal="center" vertical="top" wrapText="1"/>
    </xf>
    <xf numFmtId="168" fontId="28" fillId="0" borderId="33" xfId="0" applyNumberFormat="1" applyFont="1" applyBorder="1" applyAlignment="1">
      <alignment horizontal="center" vertical="top" wrapText="1"/>
    </xf>
    <xf numFmtId="0" fontId="27" fillId="0" borderId="63" xfId="0" applyFont="1" applyBorder="1" applyAlignment="1" applyProtection="1">
      <alignment horizontal="center" vertical="center" wrapText="1"/>
      <protection locked="0"/>
    </xf>
    <xf numFmtId="0" fontId="27" fillId="0" borderId="63" xfId="0" applyFont="1" applyBorder="1" applyAlignment="1">
      <alignment horizontal="center" vertical="center" wrapText="1"/>
    </xf>
    <xf numFmtId="3" fontId="27" fillId="0" borderId="63" xfId="0" applyNumberFormat="1" applyFont="1" applyBorder="1" applyAlignment="1">
      <alignment horizontal="center" vertical="center" wrapText="1"/>
    </xf>
    <xf numFmtId="168" fontId="27" fillId="0" borderId="12" xfId="108" applyNumberFormat="1" applyFont="1" applyFill="1" applyBorder="1" applyAlignment="1">
      <alignment horizontal="center" vertical="center"/>
    </xf>
    <xf numFmtId="2" fontId="27" fillId="0" borderId="12" xfId="0" applyNumberFormat="1" applyFont="1" applyBorder="1" applyAlignment="1">
      <alignment horizontal="center" vertical="center" wrapText="1"/>
    </xf>
    <xf numFmtId="168" fontId="27" fillId="0" borderId="12" xfId="108" applyNumberFormat="1" applyFont="1" applyBorder="1" applyAlignment="1">
      <alignment horizontal="center" vertical="center"/>
    </xf>
    <xf numFmtId="0" fontId="27" fillId="0" borderId="58" xfId="0" applyFont="1" applyBorder="1" applyAlignment="1">
      <alignment horizontal="center" vertical="center"/>
    </xf>
    <xf numFmtId="168" fontId="27" fillId="0" borderId="58" xfId="0" applyNumberFormat="1" applyFont="1" applyBorder="1" applyAlignment="1">
      <alignment horizontal="center" vertical="center"/>
    </xf>
    <xf numFmtId="0" fontId="32" fillId="0" borderId="57" xfId="0" applyFont="1" applyBorder="1" applyAlignment="1">
      <alignment horizontal="center" vertical="center"/>
    </xf>
    <xf numFmtId="168" fontId="27" fillId="0" borderId="12" xfId="90" applyNumberFormat="1" applyFont="1" applyBorder="1" applyAlignment="1">
      <alignment horizontal="center" vertical="center"/>
    </xf>
    <xf numFmtId="168" fontId="27" fillId="0" borderId="34" xfId="90" applyNumberFormat="1" applyFont="1" applyBorder="1" applyAlignment="1">
      <alignment horizontal="right" vertical="center"/>
    </xf>
    <xf numFmtId="168" fontId="27" fillId="0" borderId="12" xfId="90" applyNumberFormat="1" applyFont="1" applyBorder="1" applyAlignment="1">
      <alignment horizontal="right" vertical="center"/>
    </xf>
    <xf numFmtId="0" fontId="33" fillId="0" borderId="12" xfId="0" applyFont="1" applyBorder="1"/>
    <xf numFmtId="2" fontId="27" fillId="0" borderId="12" xfId="54" applyNumberFormat="1" applyFont="1" applyFill="1" applyBorder="1" applyAlignment="1">
      <alignment horizontal="center"/>
    </xf>
    <xf numFmtId="0" fontId="27" fillId="0" borderId="12" xfId="90" applyFont="1" applyBorder="1" applyAlignment="1">
      <alignment horizontal="center"/>
    </xf>
    <xf numFmtId="0" fontId="27" fillId="0" borderId="12" xfId="0" applyFont="1" applyBorder="1"/>
    <xf numFmtId="168" fontId="27" fillId="0" borderId="44" xfId="30" applyNumberFormat="1" applyFont="1" applyFill="1" applyBorder="1" applyAlignment="1">
      <alignment horizontal="right" vertical="center"/>
    </xf>
    <xf numFmtId="168" fontId="27" fillId="0" borderId="34" xfId="30" applyNumberFormat="1" applyFont="1" applyFill="1" applyBorder="1" applyAlignment="1">
      <alignment horizontal="right" vertical="center"/>
    </xf>
    <xf numFmtId="0" fontId="33" fillId="0" borderId="12" xfId="0" applyFont="1" applyBorder="1" applyAlignment="1">
      <alignment vertical="center"/>
    </xf>
    <xf numFmtId="49" fontId="27" fillId="0" borderId="12" xfId="35" applyNumberFormat="1" applyFont="1" applyBorder="1" applyAlignment="1">
      <alignment horizontal="center"/>
    </xf>
    <xf numFmtId="0" fontId="27" fillId="0" borderId="12" xfId="0" applyFont="1" applyBorder="1" applyAlignment="1">
      <alignment horizontal="center" vertical="center"/>
    </xf>
    <xf numFmtId="0" fontId="33" fillId="0" borderId="12" xfId="34" applyFont="1" applyBorder="1" applyAlignment="1">
      <alignment horizontal="left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 applyProtection="1">
      <alignment horizontal="center" vertical="center" wrapText="1"/>
      <protection locked="0"/>
    </xf>
    <xf numFmtId="3" fontId="28" fillId="0" borderId="12" xfId="0" applyNumberFormat="1" applyFont="1" applyBorder="1" applyAlignment="1">
      <alignment horizontal="center" vertical="center" wrapText="1"/>
    </xf>
    <xf numFmtId="164" fontId="28" fillId="0" borderId="34" xfId="30" applyFont="1" applyFill="1" applyBorder="1" applyAlignment="1" applyProtection="1">
      <alignment horizontal="center" vertical="center"/>
    </xf>
    <xf numFmtId="0" fontId="28" fillId="0" borderId="63" xfId="0" applyFont="1" applyBorder="1" applyAlignment="1" applyProtection="1">
      <alignment horizontal="center" vertical="center" wrapText="1"/>
      <protection locked="0"/>
    </xf>
    <xf numFmtId="3" fontId="28" fillId="0" borderId="63" xfId="0" applyNumberFormat="1" applyFont="1" applyBorder="1" applyAlignment="1">
      <alignment horizontal="center" vertical="center" wrapText="1"/>
    </xf>
    <xf numFmtId="0" fontId="28" fillId="23" borderId="66" xfId="35" quotePrefix="1" applyFont="1" applyFill="1" applyBorder="1" applyAlignment="1">
      <alignment horizontal="right"/>
    </xf>
    <xf numFmtId="49" fontId="28" fillId="23" borderId="66" xfId="35" applyNumberFormat="1" applyFont="1" applyFill="1" applyBorder="1" applyAlignment="1">
      <alignment horizontal="left"/>
    </xf>
    <xf numFmtId="49" fontId="27" fillId="0" borderId="63" xfId="0" applyNumberFormat="1" applyFont="1" applyBorder="1" applyAlignment="1">
      <alignment horizontal="left" vertical="center"/>
    </xf>
    <xf numFmtId="49" fontId="27" fillId="0" borderId="63" xfId="35" applyNumberFormat="1" applyFont="1" applyBorder="1" applyAlignment="1">
      <alignment horizontal="center"/>
    </xf>
    <xf numFmtId="167" fontId="27" fillId="0" borderId="63" xfId="30" applyNumberFormat="1" applyFont="1" applyFill="1" applyBorder="1" applyAlignment="1" applyProtection="1">
      <alignment horizontal="center"/>
    </xf>
    <xf numFmtId="0" fontId="27" fillId="0" borderId="63" xfId="35" applyFont="1" applyBorder="1" applyAlignment="1">
      <alignment horizontal="left" vertical="center"/>
    </xf>
    <xf numFmtId="49" fontId="27" fillId="0" borderId="63" xfId="35" applyNumberFormat="1" applyFont="1" applyBorder="1" applyAlignment="1">
      <alignment horizontal="center" vertical="top"/>
    </xf>
    <xf numFmtId="167" fontId="27" fillId="0" borderId="63" xfId="30" applyNumberFormat="1" applyFont="1" applyFill="1" applyBorder="1" applyAlignment="1" applyProtection="1">
      <alignment horizontal="center" vertical="top" wrapText="1"/>
    </xf>
    <xf numFmtId="0" fontId="32" fillId="0" borderId="67" xfId="0" applyFont="1" applyBorder="1" applyAlignment="1">
      <alignment horizontal="center"/>
    </xf>
    <xf numFmtId="0" fontId="27" fillId="0" borderId="0" xfId="0" applyFont="1" applyAlignment="1">
      <alignment horizontal="center" vertical="center" wrapText="1"/>
    </xf>
    <xf numFmtId="168" fontId="27" fillId="0" borderId="44" xfId="62" applyNumberFormat="1" applyFont="1" applyBorder="1" applyAlignment="1">
      <alignment horizontal="center"/>
    </xf>
    <xf numFmtId="49" fontId="27" fillId="0" borderId="63" xfId="35" applyNumberFormat="1" applyFont="1" applyBorder="1" applyAlignment="1">
      <alignment horizontal="center" vertical="center"/>
    </xf>
    <xf numFmtId="0" fontId="27" fillId="0" borderId="67" xfId="0" applyFont="1" applyBorder="1" applyAlignment="1">
      <alignment horizontal="center" vertical="center"/>
    </xf>
    <xf numFmtId="49" fontId="27" fillId="0" borderId="0" xfId="35" applyNumberFormat="1" applyFont="1" applyAlignment="1">
      <alignment horizontal="center"/>
    </xf>
    <xf numFmtId="165" fontId="27" fillId="0" borderId="44" xfId="0" applyNumberFormat="1" applyFont="1" applyBorder="1" applyAlignment="1">
      <alignment horizontal="center" vertical="center"/>
    </xf>
    <xf numFmtId="0" fontId="27" fillId="0" borderId="63" xfId="34" applyFont="1" applyBorder="1" applyAlignment="1">
      <alignment horizontal="left" vertical="center" wrapText="1"/>
    </xf>
    <xf numFmtId="49" fontId="28" fillId="23" borderId="63" xfId="35" applyNumberFormat="1" applyFont="1" applyFill="1" applyBorder="1" applyAlignment="1">
      <alignment horizontal="left" vertical="center"/>
    </xf>
    <xf numFmtId="49" fontId="27" fillId="23" borderId="63" xfId="35" applyNumberFormat="1" applyFont="1" applyFill="1" applyBorder="1" applyAlignment="1">
      <alignment horizontal="center" vertical="center"/>
    </xf>
    <xf numFmtId="167" fontId="27" fillId="23" borderId="63" xfId="30" applyNumberFormat="1" applyFont="1" applyFill="1" applyBorder="1" applyAlignment="1" applyProtection="1">
      <alignment horizontal="center" vertical="center"/>
    </xf>
    <xf numFmtId="0" fontId="28" fillId="0" borderId="63" xfId="34" applyFont="1" applyBorder="1" applyAlignment="1">
      <alignment horizontal="left" vertical="center" wrapText="1"/>
    </xf>
    <xf numFmtId="167" fontId="27" fillId="0" borderId="63" xfId="62" applyNumberFormat="1" applyFont="1" applyFill="1" applyBorder="1" applyAlignment="1" applyProtection="1">
      <alignment horizontal="center" vertical="center"/>
    </xf>
    <xf numFmtId="167" fontId="27" fillId="0" borderId="63" xfId="62" applyNumberFormat="1" applyFont="1" applyFill="1" applyBorder="1" applyAlignment="1" applyProtection="1">
      <alignment horizontal="right" vertical="center"/>
    </xf>
    <xf numFmtId="0" fontId="28" fillId="23" borderId="63" xfId="34" applyFont="1" applyFill="1" applyBorder="1" applyAlignment="1">
      <alignment horizontal="left" vertical="center" wrapText="1"/>
    </xf>
    <xf numFmtId="0" fontId="36" fillId="23" borderId="63" xfId="0" applyFont="1" applyFill="1" applyBorder="1" applyAlignment="1">
      <alignment horizontal="center" vertical="center" wrapText="1"/>
    </xf>
    <xf numFmtId="0" fontId="36" fillId="23" borderId="63" xfId="0" applyFont="1" applyFill="1" applyBorder="1" applyAlignment="1" applyProtection="1">
      <alignment horizontal="center" vertical="center" wrapText="1"/>
      <protection locked="0"/>
    </xf>
    <xf numFmtId="3" fontId="36" fillId="23" borderId="63" xfId="0" applyNumberFormat="1" applyFont="1" applyFill="1" applyBorder="1" applyAlignment="1">
      <alignment horizontal="center" vertical="center" wrapText="1"/>
    </xf>
    <xf numFmtId="0" fontId="33" fillId="0" borderId="63" xfId="34" applyFont="1" applyBorder="1" applyAlignment="1">
      <alignment horizontal="left" vertical="center" wrapText="1"/>
    </xf>
    <xf numFmtId="0" fontId="35" fillId="23" borderId="63" xfId="0" applyFont="1" applyFill="1" applyBorder="1" applyAlignment="1">
      <alignment horizontal="center" vertical="center" wrapText="1"/>
    </xf>
    <xf numFmtId="0" fontId="35" fillId="23" borderId="63" xfId="0" applyFont="1" applyFill="1" applyBorder="1" applyAlignment="1" applyProtection="1">
      <alignment horizontal="center" vertical="center" wrapText="1"/>
      <protection locked="0"/>
    </xf>
    <xf numFmtId="3" fontId="35" fillId="23" borderId="63" xfId="0" applyNumberFormat="1" applyFont="1" applyFill="1" applyBorder="1" applyAlignment="1">
      <alignment horizontal="center" vertical="center" wrapText="1"/>
    </xf>
    <xf numFmtId="0" fontId="27" fillId="0" borderId="67" xfId="0" applyFont="1" applyBorder="1" applyAlignment="1">
      <alignment horizontal="center"/>
    </xf>
    <xf numFmtId="0" fontId="27" fillId="0" borderId="0" xfId="34" applyFont="1" applyAlignment="1">
      <alignment horizontal="left" vertical="center" wrapText="1"/>
    </xf>
    <xf numFmtId="168" fontId="27" fillId="0" borderId="21" xfId="62" applyNumberFormat="1" applyFont="1" applyBorder="1" applyAlignment="1">
      <alignment horizontal="center" vertical="center"/>
    </xf>
    <xf numFmtId="49" fontId="27" fillId="0" borderId="63" xfId="0" applyNumberFormat="1" applyFont="1" applyBorder="1" applyAlignment="1">
      <alignment horizontal="left" vertical="center" wrapText="1"/>
    </xf>
    <xf numFmtId="0" fontId="27" fillId="23" borderId="63" xfId="0" applyFont="1" applyFill="1" applyBorder="1" applyAlignment="1">
      <alignment horizontal="center" vertical="center" wrapText="1"/>
    </xf>
    <xf numFmtId="0" fontId="27" fillId="23" borderId="63" xfId="0" applyFont="1" applyFill="1" applyBorder="1" applyAlignment="1" applyProtection="1">
      <alignment horizontal="center" vertical="center" wrapText="1"/>
      <protection locked="0"/>
    </xf>
    <xf numFmtId="3" fontId="27" fillId="23" borderId="63" xfId="0" applyNumberFormat="1" applyFont="1" applyFill="1" applyBorder="1" applyAlignment="1">
      <alignment horizontal="center" vertical="center" wrapText="1"/>
    </xf>
    <xf numFmtId="49" fontId="27" fillId="0" borderId="63" xfId="90" applyNumberFormat="1" applyFont="1" applyBorder="1" applyAlignment="1">
      <alignment horizontal="center" vertical="center"/>
    </xf>
    <xf numFmtId="0" fontId="32" fillId="0" borderId="68" xfId="0" applyFont="1" applyBorder="1" applyAlignment="1">
      <alignment horizontal="center" vertical="center"/>
    </xf>
    <xf numFmtId="168" fontId="27" fillId="0" borderId="69" xfId="108" applyNumberFormat="1" applyFont="1" applyBorder="1" applyAlignment="1">
      <alignment horizontal="center" vertical="center"/>
    </xf>
    <xf numFmtId="0" fontId="27" fillId="0" borderId="66" xfId="34" applyFont="1" applyBorder="1" applyAlignment="1">
      <alignment horizontal="left" vertical="center" wrapText="1"/>
    </xf>
    <xf numFmtId="0" fontId="27" fillId="0" borderId="70" xfId="34" applyFont="1" applyBorder="1" applyAlignment="1">
      <alignment horizontal="left" vertical="center" wrapText="1"/>
    </xf>
    <xf numFmtId="0" fontId="27" fillId="0" borderId="70" xfId="0" applyFont="1" applyBorder="1" applyAlignment="1" applyProtection="1">
      <alignment horizontal="center" vertical="center" wrapText="1"/>
      <protection locked="0"/>
    </xf>
    <xf numFmtId="3" fontId="27" fillId="0" borderId="70" xfId="0" applyNumberFormat="1" applyFont="1" applyBorder="1" applyAlignment="1">
      <alignment horizontal="center" vertical="center" wrapText="1"/>
    </xf>
    <xf numFmtId="3" fontId="27" fillId="0" borderId="71" xfId="0" applyNumberFormat="1" applyFont="1" applyBorder="1" applyAlignment="1">
      <alignment horizontal="center" vertical="center" wrapText="1"/>
    </xf>
    <xf numFmtId="0" fontId="37" fillId="0" borderId="19" xfId="34" applyFont="1" applyBorder="1" applyAlignment="1">
      <alignment horizontal="center" vertical="center" wrapText="1"/>
    </xf>
    <xf numFmtId="168" fontId="27" fillId="0" borderId="21" xfId="108" applyNumberFormat="1" applyFont="1" applyBorder="1" applyAlignment="1">
      <alignment horizontal="center" vertical="center"/>
    </xf>
    <xf numFmtId="0" fontId="34" fillId="0" borderId="23" xfId="34" applyFont="1" applyBorder="1" applyAlignment="1">
      <alignment horizontal="center" vertical="center" wrapText="1"/>
    </xf>
    <xf numFmtId="2" fontId="27" fillId="0" borderId="70" xfId="0" applyNumberFormat="1" applyFont="1" applyBorder="1" applyAlignment="1">
      <alignment horizontal="center" vertical="center" wrapText="1"/>
    </xf>
    <xf numFmtId="168" fontId="27" fillId="0" borderId="70" xfId="108" applyNumberFormat="1" applyFont="1" applyFill="1" applyBorder="1" applyAlignment="1">
      <alignment horizontal="center" vertical="center"/>
    </xf>
    <xf numFmtId="168" fontId="27" fillId="0" borderId="70" xfId="62" applyNumberFormat="1" applyFont="1" applyFill="1" applyBorder="1" applyAlignment="1">
      <alignment horizontal="center" vertical="center"/>
    </xf>
    <xf numFmtId="168" fontId="28" fillId="0" borderId="73" xfId="62" applyNumberFormat="1" applyFont="1" applyBorder="1" applyAlignment="1">
      <alignment horizontal="center" vertical="center"/>
    </xf>
    <xf numFmtId="0" fontId="34" fillId="0" borderId="19" xfId="34" applyFont="1" applyBorder="1" applyAlignment="1">
      <alignment horizontal="center" vertical="center" wrapText="1"/>
    </xf>
    <xf numFmtId="0" fontId="32" fillId="0" borderId="70" xfId="0" applyFont="1" applyBorder="1" applyAlignment="1">
      <alignment vertical="center" wrapText="1"/>
    </xf>
    <xf numFmtId="0" fontId="27" fillId="0" borderId="70" xfId="0" applyFont="1" applyBorder="1" applyAlignment="1">
      <alignment horizontal="center" vertical="center" wrapText="1"/>
    </xf>
    <xf numFmtId="0" fontId="39" fillId="25" borderId="35" xfId="34" applyFont="1" applyFill="1" applyBorder="1" applyAlignment="1">
      <alignment horizontal="center" vertical="center" wrapText="1"/>
    </xf>
    <xf numFmtId="0" fontId="39" fillId="25" borderId="60" xfId="34" applyFont="1" applyFill="1" applyBorder="1" applyAlignment="1">
      <alignment horizontal="center" vertical="center" wrapText="1"/>
    </xf>
    <xf numFmtId="4" fontId="31" fillId="0" borderId="51" xfId="35" applyNumberFormat="1" applyFont="1" applyBorder="1" applyAlignment="1">
      <alignment horizontal="right" vertical="center"/>
    </xf>
    <xf numFmtId="4" fontId="31" fillId="0" borderId="48" xfId="35" applyNumberFormat="1" applyFont="1" applyBorder="1" applyAlignment="1">
      <alignment horizontal="right" vertical="center"/>
    </xf>
    <xf numFmtId="4" fontId="31" fillId="0" borderId="49" xfId="35" applyNumberFormat="1" applyFont="1" applyBorder="1" applyAlignment="1">
      <alignment horizontal="right" vertical="center"/>
    </xf>
    <xf numFmtId="0" fontId="28" fillId="20" borderId="18" xfId="34" applyFont="1" applyFill="1" applyBorder="1" applyAlignment="1">
      <alignment horizontal="center" vertical="center" wrapText="1"/>
    </xf>
    <xf numFmtId="0" fontId="28" fillId="20" borderId="36" xfId="34" applyFont="1" applyFill="1" applyBorder="1" applyAlignment="1">
      <alignment horizontal="center" vertical="center" wrapText="1"/>
    </xf>
    <xf numFmtId="0" fontId="28" fillId="20" borderId="37" xfId="34" applyFont="1" applyFill="1" applyBorder="1" applyAlignment="1">
      <alignment horizontal="center" vertical="center" wrapText="1"/>
    </xf>
    <xf numFmtId="0" fontId="28" fillId="20" borderId="19" xfId="34" applyFont="1" applyFill="1" applyBorder="1" applyAlignment="1">
      <alignment horizontal="center" vertical="center" wrapText="1"/>
    </xf>
    <xf numFmtId="0" fontId="28" fillId="20" borderId="0" xfId="34" applyFont="1" applyFill="1" applyAlignment="1">
      <alignment horizontal="center" vertical="center" wrapText="1"/>
    </xf>
    <xf numFmtId="0" fontId="28" fillId="20" borderId="21" xfId="34" applyFont="1" applyFill="1" applyBorder="1" applyAlignment="1">
      <alignment horizontal="center" vertical="center" wrapText="1"/>
    </xf>
    <xf numFmtId="0" fontId="28" fillId="20" borderId="38" xfId="34" applyFont="1" applyFill="1" applyBorder="1" applyAlignment="1">
      <alignment horizontal="center" vertical="center" wrapText="1"/>
    </xf>
    <xf numFmtId="0" fontId="28" fillId="20" borderId="39" xfId="34" applyFont="1" applyFill="1" applyBorder="1" applyAlignment="1">
      <alignment horizontal="center" vertical="center" wrapText="1"/>
    </xf>
    <xf numFmtId="0" fontId="28" fillId="20" borderId="40" xfId="34" applyFont="1" applyFill="1" applyBorder="1" applyAlignment="1">
      <alignment horizontal="center" vertical="center" wrapText="1"/>
    </xf>
    <xf numFmtId="0" fontId="37" fillId="0" borderId="18" xfId="35" applyFont="1" applyBorder="1" applyAlignment="1">
      <alignment vertical="center" wrapText="1"/>
    </xf>
    <xf numFmtId="0" fontId="37" fillId="0" borderId="36" xfId="0" applyFont="1" applyBorder="1" applyAlignment="1">
      <alignment vertical="center" wrapText="1"/>
    </xf>
    <xf numFmtId="0" fontId="37" fillId="0" borderId="36" xfId="0" applyFont="1" applyBorder="1" applyAlignment="1">
      <alignment horizontal="left" vertical="center" wrapText="1"/>
    </xf>
    <xf numFmtId="0" fontId="37" fillId="0" borderId="37" xfId="0" applyFont="1" applyBorder="1" applyAlignment="1">
      <alignment horizontal="left" vertical="center" wrapText="1"/>
    </xf>
    <xf numFmtId="0" fontId="28" fillId="0" borderId="20" xfId="35" applyFont="1" applyBorder="1" applyAlignment="1">
      <alignment horizontal="left" vertical="center" wrapText="1"/>
    </xf>
    <xf numFmtId="0" fontId="28" fillId="0" borderId="41" xfId="35" applyFont="1" applyBorder="1" applyAlignment="1">
      <alignment horizontal="left" vertical="center" wrapText="1"/>
    </xf>
    <xf numFmtId="0" fontId="28" fillId="0" borderId="64" xfId="35" applyFont="1" applyBorder="1" applyAlignment="1">
      <alignment horizontal="left" vertical="center" wrapText="1"/>
    </xf>
    <xf numFmtId="0" fontId="28" fillId="0" borderId="42" xfId="0" applyFont="1" applyBorder="1" applyAlignment="1">
      <alignment horizontal="left" vertical="center" wrapText="1"/>
    </xf>
    <xf numFmtId="0" fontId="28" fillId="0" borderId="65" xfId="0" applyFont="1" applyBorder="1" applyAlignment="1">
      <alignment horizontal="left" vertical="center" wrapText="1"/>
    </xf>
    <xf numFmtId="4" fontId="31" fillId="0" borderId="50" xfId="35" applyNumberFormat="1" applyFont="1" applyBorder="1" applyAlignment="1">
      <alignment horizontal="right" vertical="center"/>
    </xf>
    <xf numFmtId="4" fontId="31" fillId="0" borderId="47" xfId="35" applyNumberFormat="1" applyFont="1" applyBorder="1" applyAlignment="1">
      <alignment horizontal="right" vertical="center"/>
    </xf>
    <xf numFmtId="4" fontId="31" fillId="0" borderId="72" xfId="35" applyNumberFormat="1" applyFont="1" applyBorder="1" applyAlignment="1">
      <alignment horizontal="right" vertical="center"/>
    </xf>
    <xf numFmtId="4" fontId="31" fillId="0" borderId="59" xfId="35" applyNumberFormat="1" applyFont="1" applyBorder="1" applyAlignment="1">
      <alignment horizontal="right" vertical="center"/>
    </xf>
  </cellXfs>
  <cellStyles count="11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.1" xfId="19" xr:uid="{00000000-0005-0000-0000-000012000000}"/>
    <cellStyle name="A.1 2" xfId="78" xr:uid="{ADE8AECF-6BA6-4807-AF7F-7CA381B112A7}"/>
    <cellStyle name="Accent1" xfId="20" builtinId="29" customBuiltin="1"/>
    <cellStyle name="Accent2" xfId="21" builtinId="33" customBuiltin="1"/>
    <cellStyle name="Accent3" xfId="22" builtinId="37" customBuiltin="1"/>
    <cellStyle name="Accent4" xfId="23" builtinId="41" customBuiltin="1"/>
    <cellStyle name="Accent5" xfId="24" builtinId="45" customBuiltin="1"/>
    <cellStyle name="Accent6" xfId="25" builtinId="49" customBuiltin="1"/>
    <cellStyle name="Avertissement" xfId="26" builtinId="11" customBuiltin="1"/>
    <cellStyle name="Calcul" xfId="27" builtinId="22" customBuiltin="1"/>
    <cellStyle name="Cellule liée" xfId="28" builtinId="24" customBuiltin="1"/>
    <cellStyle name="Entrée" xfId="29" builtinId="20" customBuiltin="1"/>
    <cellStyle name="Euro" xfId="30" xr:uid="{00000000-0005-0000-0000-00001D000000}"/>
    <cellStyle name="Euro 2" xfId="31" xr:uid="{00000000-0005-0000-0000-00001E000000}"/>
    <cellStyle name="Euro 2 2" xfId="62" xr:uid="{F2C7A8AE-1616-4E86-B53F-BC775CE06F00}"/>
    <cellStyle name="Euro 2 2 2" xfId="76" xr:uid="{8D546991-3D53-4320-8EDA-F58E47A5C9FD}"/>
    <cellStyle name="Euro 2 2 2 2" xfId="108" xr:uid="{F955897F-6444-4032-AE31-5998E615FFE3}"/>
    <cellStyle name="Euro 2 2 3" xfId="68" xr:uid="{964E092E-827A-43C1-9148-E21049750984}"/>
    <cellStyle name="Euro 2 2 3 2" xfId="100" xr:uid="{3125589D-1D01-4CA9-BAA2-C26A24C37DC3}"/>
    <cellStyle name="Euro 2 2 4" xfId="94" xr:uid="{7C44CE11-8828-4CF1-9D10-072CAEBDAF86}"/>
    <cellStyle name="Euro 2 3" xfId="64" xr:uid="{2896ACB3-42E4-4D20-8FD2-CC31501A167A}"/>
    <cellStyle name="Euro 2 3 2" xfId="80" xr:uid="{29D4BBBE-292A-4E95-9F72-426E0C39E2FD}"/>
    <cellStyle name="Euro 2 3 2 2" xfId="110" xr:uid="{A763757A-F2B8-4AEA-B5F6-1C1DF6AFD173}"/>
    <cellStyle name="Euro 2 3 3" xfId="70" xr:uid="{012CBDCB-AA5F-4420-AA5B-202E7D9D7ABA}"/>
    <cellStyle name="Euro 2 3 3 2" xfId="102" xr:uid="{18CDC0CA-30F4-417E-97FF-2E1A4AFA9A80}"/>
    <cellStyle name="Euro 2 3 4" xfId="96" xr:uid="{1E6EAADA-B51F-4ABB-80B5-08B981D383EA}"/>
    <cellStyle name="Euro 2 4" xfId="53" xr:uid="{CCAB92AE-169D-47BD-B4CE-BF60CD4AC478}"/>
    <cellStyle name="Euro 2 4 2" xfId="84" xr:uid="{E79FDB70-953C-4994-B0CC-EC453290A820}"/>
    <cellStyle name="Euro 2 4 2 2" xfId="112" xr:uid="{29F204A4-2302-4BE1-9297-2D15F38DE4F0}"/>
    <cellStyle name="Euro 2 4 3" xfId="92" xr:uid="{9D16B430-1120-4A9E-9040-F1D2F7F10DA0}"/>
    <cellStyle name="Euro 2 5" xfId="74" xr:uid="{F5E2D9E3-5B11-4621-8D88-5E948A48075A}"/>
    <cellStyle name="Euro 2 5 2" xfId="106" xr:uid="{46318930-69EC-4252-B265-59694C89F2E7}"/>
    <cellStyle name="Euro 2 6" xfId="72" xr:uid="{AB13B4CB-37ED-4938-9BA5-0120A03F4651}"/>
    <cellStyle name="Euro 2 6 2" xfId="104" xr:uid="{1AA60758-F810-4C61-8BEB-59A28BD5639A}"/>
    <cellStyle name="Euro 2 7" xfId="66" xr:uid="{7E0B835D-6297-42DB-B3A7-B139F4ECA01C}"/>
    <cellStyle name="Euro 2 7 2" xfId="98" xr:uid="{4D429743-555A-4F0F-9CDC-D2C6E1094C90}"/>
    <cellStyle name="Euro 2 8" xfId="89" xr:uid="{24EE2D94-4EE6-466B-8DB2-D7339035ABE2}"/>
    <cellStyle name="Euro 3" xfId="63" xr:uid="{6D90338C-6228-4D1C-8513-1546CEF8778E}"/>
    <cellStyle name="Euro 3 2" xfId="85" xr:uid="{B640E2E5-A7AD-44CC-9A99-FA920562E8DE}"/>
    <cellStyle name="Euro 3 2 2" xfId="113" xr:uid="{CF027E3C-C466-401E-A9BC-A45039FD5E5C}"/>
    <cellStyle name="Euro 3 3" xfId="75" xr:uid="{ACAA5B50-AB56-4DB5-8D1C-21BD29CAC424}"/>
    <cellStyle name="Euro 3 3 2" xfId="107" xr:uid="{D8B7FC37-8D0A-4E88-93E5-7B285C71E277}"/>
    <cellStyle name="Euro 3 4" xfId="69" xr:uid="{DDC2767C-5D01-4573-9682-5C05FC940B08}"/>
    <cellStyle name="Euro 3 4 2" xfId="101" xr:uid="{F76C78DB-795B-48DA-A2C5-CD41EFDEAAF1}"/>
    <cellStyle name="Euro 3 5" xfId="95" xr:uid="{081F3BF9-919F-4980-B614-9EB669A512C0}"/>
    <cellStyle name="Euro 4" xfId="52" xr:uid="{9AEC097A-B4CC-4ED9-B228-6CC14344CA9C}"/>
    <cellStyle name="Euro 4 2" xfId="79" xr:uid="{593879A9-C4A9-49D3-A2FE-DA6EADA149A8}"/>
    <cellStyle name="Euro 4 2 2" xfId="109" xr:uid="{4F90DFBB-0CF8-428F-AA55-27B2A4137666}"/>
    <cellStyle name="Euro 4 3" xfId="91" xr:uid="{D2E72C9E-1C24-4A1A-AADC-39A9E2A1A685}"/>
    <cellStyle name="Euro 5" xfId="83" xr:uid="{693D2C75-DA4E-4D32-9182-5CA934DF8CAD}"/>
    <cellStyle name="Euro 5 2" xfId="111" xr:uid="{8613E215-3063-4E9F-84A1-ADCF9CB87AC4}"/>
    <cellStyle name="Euro 6" xfId="60" xr:uid="{1AC0A6F6-27FA-4A8B-8A86-382BBCF850DE}"/>
    <cellStyle name="Euro 6 2" xfId="73" xr:uid="{7666EB90-D23E-4BAD-B6FE-E50C9CD33C05}"/>
    <cellStyle name="Euro 6 2 2" xfId="105" xr:uid="{90861275-94BB-485A-8395-0812031AB1D8}"/>
    <cellStyle name="Euro 6 3" xfId="67" xr:uid="{4BA824A7-6473-4508-84E7-572D83586C68}"/>
    <cellStyle name="Euro 6 3 2" xfId="99" xr:uid="{BBD99D45-168B-4AD2-9A9C-95474D029716}"/>
    <cellStyle name="Euro 6 4" xfId="93" xr:uid="{472E6D88-9290-478F-8F8B-B3E07246061C}"/>
    <cellStyle name="Euro 7" xfId="71" xr:uid="{FD6CCCBB-7530-440B-8066-6A40DC2E02C2}"/>
    <cellStyle name="Euro 7 2" xfId="103" xr:uid="{C1C392DE-3E1F-408D-8FB3-0A4A8908955A}"/>
    <cellStyle name="Euro 8" xfId="65" xr:uid="{3B8E726F-6739-443C-A1FC-557AE58EDE03}"/>
    <cellStyle name="Euro 8 2" xfId="97" xr:uid="{D3FD8319-ABA8-47FB-80A3-521E9333956B}"/>
    <cellStyle name="Euro 9" xfId="88" xr:uid="{55C5C8C3-5B98-475E-8CD7-C7A93CC894CD}"/>
    <cellStyle name="Insatisfaisant" xfId="32" builtinId="27" customBuiltin="1"/>
    <cellStyle name="Milliers 2" xfId="54" xr:uid="{21B13725-D66A-408F-8C66-FBFE04B9CC04}"/>
    <cellStyle name="Monétaire 2" xfId="77" xr:uid="{90E2C93B-3889-4C3F-B241-9A1549FAFFF7}"/>
    <cellStyle name="Monétaire 2 2" xfId="87" xr:uid="{9B46031A-F3E3-46F4-9338-50F752FC7E17}"/>
    <cellStyle name="Neutre" xfId="33" builtinId="28" customBuiltin="1"/>
    <cellStyle name="Normal" xfId="0" builtinId="0"/>
    <cellStyle name="Normal 2" xfId="55" xr:uid="{0379D64C-0434-4BA6-BA21-56AB6AA287A8}"/>
    <cellStyle name="Normal 2 2" xfId="61" xr:uid="{B5E3934B-DA09-48C1-A6BA-2F8ED07B6076}"/>
    <cellStyle name="Normal 3" xfId="81" xr:uid="{5BB6B2F1-C9FD-4DC2-B18D-610D89AF2CE2}"/>
    <cellStyle name="Normal_04.97" xfId="34" xr:uid="{00000000-0005-0000-0000-000022000000}"/>
    <cellStyle name="Normal_Modèle bordereau de prix" xfId="35" xr:uid="{00000000-0005-0000-0000-000023000000}"/>
    <cellStyle name="Normal_Modèle bordereau de prix 2" xfId="90" xr:uid="{EB271467-1EE1-4B0B-9EF6-832178A5DC14}"/>
    <cellStyle name="Pourcentage" xfId="36" builtinId="5"/>
    <cellStyle name="Pourcentage 2" xfId="86" xr:uid="{A34E59AC-132D-4FE6-8EFC-8D746664A696}"/>
    <cellStyle name="Satisfaisant" xfId="37" builtinId="26" customBuiltin="1"/>
    <cellStyle name="Sortie" xfId="38" builtinId="21" customBuiltin="1"/>
    <cellStyle name="Texte explicatif" xfId="39" builtinId="53" customBuiltin="1"/>
    <cellStyle name="Titre 1" xfId="40" xr:uid="{00000000-0005-0000-0000-000028000000}"/>
    <cellStyle name="Titre 2" xfId="41" xr:uid="{00000000-0005-0000-0000-000029000000}"/>
    <cellStyle name="Titre 2 2" xfId="56" xr:uid="{4A3F07F4-D05E-49C1-8CB2-B4CA104359E1}"/>
    <cellStyle name="Titre 2 texte" xfId="42" xr:uid="{00000000-0005-0000-0000-00002A000000}"/>
    <cellStyle name="Titre 2 texte 2" xfId="57" xr:uid="{A0B14D64-AFA6-4F11-8676-D9640E1174E1}"/>
    <cellStyle name="Titre 3" xfId="43" xr:uid="{00000000-0005-0000-0000-00002B000000}"/>
    <cellStyle name="Titre 3 2" xfId="58" xr:uid="{8682E1F6-E297-4427-96DB-C543C194DB3E}"/>
    <cellStyle name="Titre 3 texte" xfId="44" xr:uid="{00000000-0005-0000-0000-00002C000000}"/>
    <cellStyle name="Titre 3 texte 2" xfId="82" xr:uid="{27CAEC2F-5741-4C3A-BF15-CDF4AA3A0DA0}"/>
    <cellStyle name="Titre 4" xfId="45" xr:uid="{00000000-0005-0000-0000-00002D000000}"/>
    <cellStyle name="Titre 4 2" xfId="59" xr:uid="{B2A9ACAB-EE98-4E7B-AA6A-0848ADDA9A6E}"/>
    <cellStyle name="Titre 1" xfId="46" builtinId="16" customBuiltin="1"/>
    <cellStyle name="Titre 2" xfId="47" builtinId="17" customBuiltin="1"/>
    <cellStyle name="Titre 3" xfId="48" builtinId="18" customBuiltin="1"/>
    <cellStyle name="Titre 4" xfId="49" builtinId="19" customBuiltin="1"/>
    <cellStyle name="Total" xfId="50" builtinId="25" customBuiltin="1"/>
    <cellStyle name="Vérification" xfId="51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273FD-3890-446E-901D-D6DB42464B5B}">
  <sheetPr>
    <pageSetUpPr fitToPage="1"/>
  </sheetPr>
  <dimension ref="A1:L310"/>
  <sheetViews>
    <sheetView tabSelected="1" view="pageBreakPreview" topLeftCell="A209" zoomScaleSheetLayoutView="100" workbookViewId="0">
      <selection activeCell="M222" sqref="M222"/>
    </sheetView>
  </sheetViews>
  <sheetFormatPr baseColWidth="10" defaultColWidth="11.42578125" defaultRowHeight="12"/>
  <cols>
    <col min="1" max="1" width="7" style="35" customWidth="1"/>
    <col min="2" max="2" width="44.7109375" style="1" bestFit="1" customWidth="1"/>
    <col min="3" max="3" width="10.7109375" style="2" customWidth="1"/>
    <col min="4" max="4" width="7.5703125" style="2" customWidth="1"/>
    <col min="5" max="5" width="13.7109375" style="3" customWidth="1"/>
    <col min="6" max="6" width="17.140625" style="100" customWidth="1"/>
    <col min="7" max="10" width="0" style="1" hidden="1" customWidth="1"/>
    <col min="11" max="11" width="15.5703125" style="1" bestFit="1" customWidth="1"/>
    <col min="12" max="16384" width="11.42578125" style="1"/>
  </cols>
  <sheetData>
    <row r="1" spans="1:12" ht="15.75" customHeight="1">
      <c r="A1" s="86"/>
      <c r="B1" s="239" t="s">
        <v>48</v>
      </c>
      <c r="C1" s="240"/>
      <c r="D1" s="241"/>
      <c r="E1" s="241"/>
      <c r="F1" s="242"/>
    </row>
    <row r="2" spans="1:12" ht="15" customHeight="1">
      <c r="A2" s="84"/>
      <c r="B2" s="243" t="s">
        <v>187</v>
      </c>
      <c r="C2" s="244"/>
      <c r="D2" s="244"/>
      <c r="E2" s="244"/>
      <c r="F2" s="245"/>
    </row>
    <row r="3" spans="1:12" ht="11.25" customHeight="1" thickBot="1">
      <c r="A3" s="84"/>
      <c r="B3" s="76" t="s">
        <v>0</v>
      </c>
      <c r="C3" s="246" t="s">
        <v>1</v>
      </c>
      <c r="D3" s="246"/>
      <c r="E3" s="246" t="s">
        <v>2</v>
      </c>
      <c r="F3" s="247"/>
    </row>
    <row r="4" spans="1:12" ht="12.75" thickBot="1">
      <c r="A4" s="84"/>
      <c r="F4" s="97"/>
    </row>
    <row r="5" spans="1:12" s="4" customFormat="1" ht="18.75" customHeight="1" thickBot="1">
      <c r="A5" s="70" t="s">
        <v>40</v>
      </c>
      <c r="B5" s="70" t="s">
        <v>26</v>
      </c>
      <c r="C5" s="70" t="s">
        <v>3</v>
      </c>
      <c r="D5" s="70" t="s">
        <v>28</v>
      </c>
      <c r="E5" s="78" t="s">
        <v>41</v>
      </c>
      <c r="F5" s="77" t="s">
        <v>27</v>
      </c>
      <c r="G5" s="74"/>
      <c r="H5" s="74"/>
      <c r="I5" s="74"/>
      <c r="J5" s="74"/>
    </row>
    <row r="6" spans="1:12" s="8" customFormat="1">
      <c r="A6" s="41"/>
      <c r="B6" s="6"/>
      <c r="C6" s="7"/>
      <c r="D6" s="168"/>
      <c r="E6" s="169"/>
      <c r="F6" s="42"/>
      <c r="G6" s="71">
        <v>44593</v>
      </c>
      <c r="I6" s="8" t="s">
        <v>32</v>
      </c>
    </row>
    <row r="7" spans="1:12" s="8" customFormat="1" ht="21">
      <c r="A7" s="110"/>
      <c r="B7" s="115" t="s">
        <v>69</v>
      </c>
      <c r="C7" s="111"/>
      <c r="D7" s="112"/>
      <c r="E7" s="113"/>
      <c r="F7" s="114"/>
      <c r="G7" s="71"/>
    </row>
    <row r="8" spans="1:12" s="8" customFormat="1">
      <c r="A8" s="43"/>
      <c r="B8" s="9"/>
      <c r="C8" s="164"/>
      <c r="D8" s="165"/>
      <c r="E8" s="166"/>
      <c r="F8" s="167"/>
      <c r="G8" s="71"/>
    </row>
    <row r="9" spans="1:12" s="4" customFormat="1">
      <c r="A9" s="58" t="s">
        <v>113</v>
      </c>
      <c r="B9" s="59" t="s">
        <v>4</v>
      </c>
      <c r="C9" s="170"/>
      <c r="D9" s="171"/>
      <c r="E9" s="170"/>
      <c r="F9" s="98"/>
      <c r="G9" s="72">
        <v>44621</v>
      </c>
      <c r="I9" s="4" t="s">
        <v>33</v>
      </c>
    </row>
    <row r="10" spans="1:12" ht="12.75" customHeight="1">
      <c r="A10" s="37"/>
      <c r="B10" s="172" t="s">
        <v>6</v>
      </c>
      <c r="C10" s="173" t="s">
        <v>5</v>
      </c>
      <c r="D10" s="173"/>
      <c r="E10" s="174"/>
      <c r="F10" s="96" t="str">
        <f t="shared" ref="F10:F14" si="0">IF(E10*D10,E10*D10,"")</f>
        <v/>
      </c>
      <c r="G10" s="71">
        <v>45078</v>
      </c>
      <c r="H10" s="1" t="s">
        <v>35</v>
      </c>
      <c r="I10" s="1" t="s">
        <v>34</v>
      </c>
    </row>
    <row r="11" spans="1:12" ht="12.75" customHeight="1">
      <c r="A11" s="37"/>
      <c r="B11" s="172" t="s">
        <v>7</v>
      </c>
      <c r="C11" s="173" t="s">
        <v>5</v>
      </c>
      <c r="D11" s="173"/>
      <c r="E11" s="174"/>
      <c r="F11" s="96" t="str">
        <f t="shared" si="0"/>
        <v/>
      </c>
      <c r="G11" s="71">
        <v>45078</v>
      </c>
      <c r="H11" s="1" t="s">
        <v>36</v>
      </c>
      <c r="I11" s="1" t="s">
        <v>34</v>
      </c>
    </row>
    <row r="12" spans="1:12" ht="12.75" customHeight="1">
      <c r="A12" s="37"/>
      <c r="B12" s="172" t="s">
        <v>39</v>
      </c>
      <c r="C12" s="173" t="s">
        <v>5</v>
      </c>
      <c r="D12" s="173"/>
      <c r="E12" s="174"/>
      <c r="F12" s="96" t="str">
        <f t="shared" si="0"/>
        <v/>
      </c>
      <c r="G12" s="71">
        <v>45078</v>
      </c>
      <c r="H12" s="1" t="s">
        <v>36</v>
      </c>
      <c r="I12" s="1" t="s">
        <v>34</v>
      </c>
    </row>
    <row r="13" spans="1:12" ht="12.75" customHeight="1">
      <c r="A13" s="37"/>
      <c r="B13" s="172" t="s">
        <v>8</v>
      </c>
      <c r="C13" s="173" t="s">
        <v>5</v>
      </c>
      <c r="D13" s="173"/>
      <c r="E13" s="174"/>
      <c r="F13" s="96" t="str">
        <f t="shared" si="0"/>
        <v/>
      </c>
      <c r="G13" s="71">
        <v>45078</v>
      </c>
      <c r="H13" s="1" t="s">
        <v>37</v>
      </c>
      <c r="I13" s="1" t="s">
        <v>34</v>
      </c>
    </row>
    <row r="14" spans="1:12" ht="12.75" customHeight="1">
      <c r="A14" s="37"/>
      <c r="B14" s="175" t="s">
        <v>9</v>
      </c>
      <c r="C14" s="173" t="s">
        <v>5</v>
      </c>
      <c r="D14" s="173"/>
      <c r="E14" s="174"/>
      <c r="F14" s="96" t="str">
        <f t="shared" si="0"/>
        <v/>
      </c>
      <c r="G14" s="71">
        <v>45078</v>
      </c>
      <c r="I14" s="1" t="s">
        <v>34</v>
      </c>
    </row>
    <row r="15" spans="1:12">
      <c r="A15" s="38"/>
      <c r="B15" s="172"/>
      <c r="C15" s="176"/>
      <c r="D15" s="176"/>
      <c r="E15" s="177"/>
      <c r="F15" s="39"/>
      <c r="G15" s="71">
        <v>45078</v>
      </c>
      <c r="I15" s="1" t="s">
        <v>33</v>
      </c>
    </row>
    <row r="16" spans="1:12">
      <c r="A16" s="248" t="str">
        <f>"Sous-total HT "&amp;A9</f>
        <v>Sous-total HT 4.1</v>
      </c>
      <c r="B16" s="249"/>
      <c r="C16" s="249"/>
      <c r="D16" s="249"/>
      <c r="E16" s="249"/>
      <c r="F16" s="40">
        <f>SUM(F10:F14)</f>
        <v>0</v>
      </c>
      <c r="L16" s="101"/>
    </row>
    <row r="17" spans="1:7">
      <c r="A17" s="41"/>
      <c r="B17" s="6"/>
      <c r="C17" s="7"/>
      <c r="D17" s="168"/>
      <c r="E17" s="169"/>
      <c r="F17" s="42"/>
      <c r="G17" s="73" t="s">
        <v>38</v>
      </c>
    </row>
    <row r="18" spans="1:7">
      <c r="A18" s="58" t="s">
        <v>29</v>
      </c>
      <c r="B18" s="59" t="s">
        <v>47</v>
      </c>
      <c r="C18" s="170"/>
      <c r="D18" s="171"/>
      <c r="E18" s="170"/>
      <c r="F18" s="98"/>
      <c r="G18" s="73"/>
    </row>
    <row r="19" spans="1:7" ht="36">
      <c r="A19" s="41"/>
      <c r="B19" s="91" t="s">
        <v>45</v>
      </c>
      <c r="C19" s="10"/>
      <c r="D19" s="178"/>
      <c r="E19" s="67"/>
      <c r="F19" s="96" t="str">
        <f t="shared" ref="F19:F26" si="1">IF(E19*D19,E19*D19,"")</f>
        <v/>
      </c>
      <c r="G19" s="73"/>
    </row>
    <row r="20" spans="1:7" ht="12.75">
      <c r="A20" s="41"/>
      <c r="B20" s="9"/>
      <c r="C20" s="10"/>
      <c r="D20" s="178"/>
      <c r="E20" s="67"/>
      <c r="F20" s="96" t="str">
        <f t="shared" si="1"/>
        <v/>
      </c>
      <c r="G20" s="73"/>
    </row>
    <row r="21" spans="1:7" ht="12.75">
      <c r="A21" s="41"/>
      <c r="B21" s="102" t="s">
        <v>49</v>
      </c>
      <c r="C21" s="179"/>
      <c r="D21" s="178"/>
      <c r="E21" s="67"/>
      <c r="F21" s="96"/>
      <c r="G21" s="73"/>
    </row>
    <row r="22" spans="1:7">
      <c r="A22" s="41"/>
      <c r="B22" s="103" t="s">
        <v>50</v>
      </c>
      <c r="C22" s="104" t="s">
        <v>5</v>
      </c>
      <c r="D22" s="105"/>
      <c r="E22" s="106"/>
      <c r="F22" s="180">
        <f t="shared" ref="F22:F25" si="2">D22*E22</f>
        <v>0</v>
      </c>
      <c r="G22" s="73"/>
    </row>
    <row r="23" spans="1:7">
      <c r="A23" s="41"/>
      <c r="B23" s="103" t="s">
        <v>51</v>
      </c>
      <c r="C23" s="104" t="s">
        <v>5</v>
      </c>
      <c r="D23" s="105"/>
      <c r="E23" s="106"/>
      <c r="F23" s="180">
        <f t="shared" si="2"/>
        <v>0</v>
      </c>
      <c r="G23" s="73"/>
    </row>
    <row r="24" spans="1:7">
      <c r="A24" s="41"/>
      <c r="B24" s="103" t="s">
        <v>52</v>
      </c>
      <c r="C24" s="104" t="s">
        <v>5</v>
      </c>
      <c r="D24" s="105"/>
      <c r="E24" s="106"/>
      <c r="F24" s="180">
        <f t="shared" si="2"/>
        <v>0</v>
      </c>
      <c r="G24" s="73"/>
    </row>
    <row r="25" spans="1:7">
      <c r="A25" s="41"/>
      <c r="B25" s="103" t="s">
        <v>53</v>
      </c>
      <c r="C25" s="104" t="s">
        <v>5</v>
      </c>
      <c r="D25" s="105"/>
      <c r="E25" s="106"/>
      <c r="F25" s="180">
        <f t="shared" si="2"/>
        <v>0</v>
      </c>
      <c r="G25" s="73"/>
    </row>
    <row r="26" spans="1:7" ht="24">
      <c r="A26" s="41"/>
      <c r="B26" s="9" t="s">
        <v>46</v>
      </c>
      <c r="C26" s="181" t="s">
        <v>5</v>
      </c>
      <c r="D26" s="182"/>
      <c r="E26" s="93"/>
      <c r="F26" s="96" t="str">
        <f t="shared" si="1"/>
        <v/>
      </c>
      <c r="G26" s="73"/>
    </row>
    <row r="27" spans="1:7" ht="12.75" customHeight="1">
      <c r="A27" s="41"/>
      <c r="B27" s="9"/>
      <c r="C27" s="173" t="s">
        <v>5</v>
      </c>
      <c r="D27" s="182"/>
      <c r="E27" s="93"/>
      <c r="F27" s="96" t="str">
        <f t="shared" ref="F27" si="3">IF(E27*D27,E27*D27,"")</f>
        <v/>
      </c>
      <c r="G27" s="73"/>
    </row>
    <row r="28" spans="1:7" ht="12.75" customHeight="1">
      <c r="A28" s="41"/>
      <c r="B28" s="102" t="s">
        <v>118</v>
      </c>
      <c r="C28" s="183"/>
      <c r="D28" s="182"/>
      <c r="E28" s="93"/>
      <c r="F28" s="96"/>
      <c r="G28" s="73"/>
    </row>
    <row r="29" spans="1:7" ht="12.75" customHeight="1">
      <c r="A29" s="43"/>
      <c r="B29" s="160" t="s">
        <v>185</v>
      </c>
      <c r="C29" s="161"/>
      <c r="D29" s="162"/>
      <c r="E29" s="93"/>
      <c r="F29" s="99"/>
      <c r="G29" s="73"/>
    </row>
    <row r="30" spans="1:7">
      <c r="A30" s="41"/>
      <c r="B30" s="9" t="s">
        <v>114</v>
      </c>
      <c r="C30" s="173" t="s">
        <v>5</v>
      </c>
      <c r="D30" s="182"/>
      <c r="E30" s="130"/>
      <c r="F30" s="96" t="str">
        <f t="shared" ref="F30" si="4">IF(E30*D30,E30*D30,"")</f>
        <v/>
      </c>
      <c r="G30" s="73"/>
    </row>
    <row r="31" spans="1:7">
      <c r="A31" s="41"/>
      <c r="B31" s="9" t="s">
        <v>115</v>
      </c>
      <c r="C31" s="173" t="s">
        <v>5</v>
      </c>
      <c r="D31" s="182"/>
      <c r="E31" s="130"/>
      <c r="F31" s="96" t="str">
        <f t="shared" ref="F31:F34" si="5">IF(E31*D31,E31*D31,"")</f>
        <v/>
      </c>
      <c r="G31" s="73"/>
    </row>
    <row r="32" spans="1:7">
      <c r="A32" s="41"/>
      <c r="B32" s="9" t="s">
        <v>116</v>
      </c>
      <c r="C32" s="173" t="s">
        <v>5</v>
      </c>
      <c r="D32" s="182"/>
      <c r="E32" s="130"/>
      <c r="F32" s="96" t="str">
        <f t="shared" si="5"/>
        <v/>
      </c>
      <c r="G32" s="73"/>
    </row>
    <row r="33" spans="1:7">
      <c r="A33" s="41"/>
      <c r="B33" s="9" t="s">
        <v>117</v>
      </c>
      <c r="C33" s="173" t="s">
        <v>5</v>
      </c>
      <c r="D33" s="182"/>
      <c r="E33" s="130"/>
      <c r="F33" s="96" t="str">
        <f t="shared" si="5"/>
        <v/>
      </c>
      <c r="G33" s="73"/>
    </row>
    <row r="34" spans="1:7">
      <c r="A34" s="41"/>
      <c r="B34" s="9" t="s">
        <v>119</v>
      </c>
      <c r="C34" s="173" t="s">
        <v>5</v>
      </c>
      <c r="D34" s="182"/>
      <c r="E34" s="130"/>
      <c r="F34" s="96" t="str">
        <f t="shared" si="5"/>
        <v/>
      </c>
      <c r="G34" s="73"/>
    </row>
    <row r="35" spans="1:7">
      <c r="A35" s="41"/>
      <c r="B35" s="9" t="s">
        <v>120</v>
      </c>
      <c r="C35" s="173" t="s">
        <v>5</v>
      </c>
      <c r="D35" s="182"/>
      <c r="E35" s="130"/>
      <c r="F35" s="96" t="str">
        <f t="shared" ref="F35:F36" si="6">IF(E35*D35,E35*D35,"")</f>
        <v/>
      </c>
      <c r="G35" s="73"/>
    </row>
    <row r="36" spans="1:7">
      <c r="A36" s="41"/>
      <c r="B36" s="103" t="s">
        <v>121</v>
      </c>
      <c r="C36" s="173" t="s">
        <v>5</v>
      </c>
      <c r="D36" s="182"/>
      <c r="E36" s="130"/>
      <c r="F36" s="96" t="str">
        <f t="shared" si="6"/>
        <v/>
      </c>
      <c r="G36" s="73"/>
    </row>
    <row r="37" spans="1:7">
      <c r="A37" s="41"/>
      <c r="B37" s="9" t="s">
        <v>122</v>
      </c>
      <c r="C37" s="173" t="s">
        <v>5</v>
      </c>
      <c r="D37" s="182"/>
      <c r="E37" s="130"/>
      <c r="F37" s="96" t="str">
        <f t="shared" ref="F37" si="7">IF(E37*D37,E37*D37,"")</f>
        <v/>
      </c>
      <c r="G37" s="73"/>
    </row>
    <row r="38" spans="1:7">
      <c r="A38" s="41"/>
      <c r="B38" s="9"/>
      <c r="C38" s="173"/>
      <c r="D38" s="182"/>
      <c r="E38" s="130"/>
      <c r="F38" s="96"/>
      <c r="G38" s="73"/>
    </row>
    <row r="39" spans="1:7">
      <c r="A39" s="41"/>
      <c r="B39" s="102" t="s">
        <v>123</v>
      </c>
      <c r="C39" s="183"/>
      <c r="D39" s="182"/>
      <c r="E39" s="130"/>
      <c r="F39" s="96"/>
      <c r="G39" s="73"/>
    </row>
    <row r="40" spans="1:7">
      <c r="A40" s="41"/>
      <c r="B40" s="103" t="s">
        <v>124</v>
      </c>
      <c r="C40" s="104" t="s">
        <v>5</v>
      </c>
      <c r="D40" s="104"/>
      <c r="E40" s="131"/>
      <c r="F40" s="184" t="str">
        <f t="shared" ref="F40" si="8">IF(E40*D40,E40*D40,"")</f>
        <v/>
      </c>
      <c r="G40" s="73"/>
    </row>
    <row r="41" spans="1:7" ht="36">
      <c r="A41" s="41"/>
      <c r="B41" s="9" t="s">
        <v>125</v>
      </c>
      <c r="C41" s="181" t="s">
        <v>5</v>
      </c>
      <c r="D41" s="182"/>
      <c r="E41" s="130"/>
      <c r="F41" s="96" t="str">
        <f t="shared" ref="F41:F45" si="9">IF(E41*D41,E41*D41,"")</f>
        <v/>
      </c>
      <c r="G41" s="73"/>
    </row>
    <row r="42" spans="1:7">
      <c r="A42" s="41"/>
      <c r="B42" s="9"/>
      <c r="C42" s="173"/>
      <c r="D42" s="182"/>
      <c r="E42" s="93"/>
      <c r="F42" s="96" t="str">
        <f t="shared" si="9"/>
        <v/>
      </c>
      <c r="G42" s="73"/>
    </row>
    <row r="43" spans="1:7">
      <c r="A43" s="41"/>
      <c r="B43" s="102" t="s">
        <v>126</v>
      </c>
      <c r="C43" s="173"/>
      <c r="D43" s="182"/>
      <c r="E43" s="93"/>
      <c r="F43" s="96" t="str">
        <f t="shared" si="9"/>
        <v/>
      </c>
      <c r="G43" s="73"/>
    </row>
    <row r="44" spans="1:7">
      <c r="A44" s="41"/>
      <c r="B44" s="9" t="s">
        <v>128</v>
      </c>
      <c r="C44" s="173" t="s">
        <v>5</v>
      </c>
      <c r="D44" s="182"/>
      <c r="E44" s="130"/>
      <c r="F44" s="96" t="str">
        <f t="shared" si="9"/>
        <v/>
      </c>
      <c r="G44" s="73"/>
    </row>
    <row r="45" spans="1:7">
      <c r="A45" s="41"/>
      <c r="B45" s="9" t="s">
        <v>127</v>
      </c>
      <c r="C45" s="173" t="s">
        <v>5</v>
      </c>
      <c r="D45" s="182"/>
      <c r="E45" s="130"/>
      <c r="F45" s="96" t="str">
        <f t="shared" si="9"/>
        <v/>
      </c>
      <c r="G45" s="73"/>
    </row>
    <row r="46" spans="1:7">
      <c r="A46" s="41"/>
      <c r="B46" s="9"/>
      <c r="C46" s="173"/>
      <c r="D46" s="182"/>
      <c r="E46" s="93"/>
      <c r="F46" s="96"/>
      <c r="G46" s="73"/>
    </row>
    <row r="47" spans="1:7">
      <c r="A47" s="248" t="str">
        <f>"Sous-total HT "&amp;A18</f>
        <v>Sous-total HT 4.2</v>
      </c>
      <c r="B47" s="249"/>
      <c r="C47" s="249"/>
      <c r="D47" s="249"/>
      <c r="E47" s="249"/>
      <c r="F47" s="40">
        <f>SUM(F20:F46)</f>
        <v>0</v>
      </c>
      <c r="G47" s="73"/>
    </row>
    <row r="48" spans="1:7">
      <c r="A48" s="41"/>
      <c r="B48" s="6"/>
      <c r="C48" s="7"/>
      <c r="D48" s="168"/>
      <c r="E48" s="169"/>
      <c r="F48" s="42"/>
      <c r="G48" s="73"/>
    </row>
    <row r="49" spans="1:7">
      <c r="A49" s="58" t="s">
        <v>129</v>
      </c>
      <c r="B49" s="59" t="s">
        <v>157</v>
      </c>
      <c r="C49" s="170"/>
      <c r="D49" s="171"/>
      <c r="E49" s="170"/>
      <c r="F49" s="98"/>
      <c r="G49" s="73"/>
    </row>
    <row r="50" spans="1:7" ht="12.75">
      <c r="A50" s="41"/>
      <c r="B50" s="91"/>
      <c r="C50" s="10"/>
      <c r="D50" s="178"/>
      <c r="E50" s="67"/>
      <c r="F50" s="96" t="str">
        <f t="shared" ref="F50" si="10">IF(E50*D50,E50*D50,"")</f>
        <v/>
      </c>
      <c r="G50" s="73"/>
    </row>
    <row r="51" spans="1:7">
      <c r="A51" s="41"/>
      <c r="B51" s="95" t="s">
        <v>177</v>
      </c>
      <c r="C51" s="173" t="s">
        <v>5</v>
      </c>
      <c r="D51" s="182"/>
      <c r="E51" s="130"/>
      <c r="F51" s="96" t="str">
        <f>IF(E51*D51,E51*D51,"")</f>
        <v/>
      </c>
      <c r="G51" s="73"/>
    </row>
    <row r="52" spans="1:7">
      <c r="A52" s="41"/>
      <c r="B52" s="95" t="s">
        <v>178</v>
      </c>
      <c r="C52" s="173" t="s">
        <v>5</v>
      </c>
      <c r="D52" s="182"/>
      <c r="E52" s="130"/>
      <c r="F52" s="96" t="str">
        <f>IF(E52*D52,E52*D52,"")</f>
        <v/>
      </c>
      <c r="G52" s="73"/>
    </row>
    <row r="53" spans="1:7">
      <c r="A53" s="41"/>
      <c r="B53" s="95" t="s">
        <v>179</v>
      </c>
      <c r="C53" s="173" t="s">
        <v>5</v>
      </c>
      <c r="D53" s="182"/>
      <c r="E53" s="130"/>
      <c r="F53" s="96" t="str">
        <f>IF(E53*D53,E53*D53,"")</f>
        <v/>
      </c>
      <c r="G53" s="73"/>
    </row>
    <row r="54" spans="1:7">
      <c r="A54" s="41"/>
      <c r="B54" s="95" t="s">
        <v>180</v>
      </c>
      <c r="C54" s="173" t="s">
        <v>5</v>
      </c>
      <c r="D54" s="182"/>
      <c r="E54" s="130"/>
      <c r="F54" s="96" t="str">
        <f>IF(E54*D54,E54*D54,"")</f>
        <v/>
      </c>
      <c r="G54" s="73"/>
    </row>
    <row r="55" spans="1:7">
      <c r="A55" s="41"/>
      <c r="B55" s="95" t="s">
        <v>181</v>
      </c>
      <c r="C55" s="173" t="s">
        <v>5</v>
      </c>
      <c r="D55" s="182"/>
      <c r="E55" s="130"/>
      <c r="F55" s="96" t="str">
        <f>IF(E55*D55,E55*D55,"")</f>
        <v/>
      </c>
      <c r="G55" s="73"/>
    </row>
    <row r="56" spans="1:7">
      <c r="A56" s="41"/>
      <c r="B56" s="95"/>
      <c r="C56" s="173"/>
      <c r="D56" s="182"/>
      <c r="E56" s="130"/>
      <c r="F56" s="96"/>
      <c r="G56" s="73"/>
    </row>
    <row r="57" spans="1:7">
      <c r="A57" s="41"/>
      <c r="B57" s="132" t="s">
        <v>130</v>
      </c>
      <c r="C57" s="173"/>
      <c r="D57" s="182"/>
      <c r="E57" s="130"/>
      <c r="F57" s="96"/>
      <c r="G57" s="73"/>
    </row>
    <row r="58" spans="1:7">
      <c r="A58" s="41"/>
      <c r="B58" s="103" t="s">
        <v>131</v>
      </c>
      <c r="C58" s="104" t="s">
        <v>43</v>
      </c>
      <c r="D58" s="104"/>
      <c r="E58" s="131"/>
      <c r="F58" s="184" t="str">
        <f t="shared" ref="F58" si="11">IF(E58*D58,E58*D58,"")</f>
        <v/>
      </c>
      <c r="G58" s="73"/>
    </row>
    <row r="59" spans="1:7">
      <c r="A59" s="41"/>
      <c r="B59" s="95" t="s">
        <v>132</v>
      </c>
      <c r="C59" s="104" t="s">
        <v>43</v>
      </c>
      <c r="D59" s="104"/>
      <c r="E59" s="131"/>
      <c r="F59" s="184" t="str">
        <f t="shared" ref="F59:F64" si="12">IF(E59*D59,E59*D59,"")</f>
        <v/>
      </c>
      <c r="G59" s="73"/>
    </row>
    <row r="60" spans="1:7">
      <c r="A60" s="41"/>
      <c r="B60" s="95" t="s">
        <v>133</v>
      </c>
      <c r="C60" s="104" t="s">
        <v>43</v>
      </c>
      <c r="D60" s="104"/>
      <c r="E60" s="131"/>
      <c r="F60" s="184" t="str">
        <f t="shared" si="12"/>
        <v/>
      </c>
      <c r="G60" s="73"/>
    </row>
    <row r="61" spans="1:7">
      <c r="A61" s="41"/>
      <c r="B61" s="95" t="s">
        <v>134</v>
      </c>
      <c r="C61" s="104" t="s">
        <v>43</v>
      </c>
      <c r="D61" s="104"/>
      <c r="E61" s="131"/>
      <c r="F61" s="184" t="str">
        <f t="shared" si="12"/>
        <v/>
      </c>
      <c r="G61" s="73"/>
    </row>
    <row r="62" spans="1:7">
      <c r="A62" s="41"/>
      <c r="B62" s="95" t="s">
        <v>135</v>
      </c>
      <c r="C62" s="104" t="s">
        <v>43</v>
      </c>
      <c r="D62" s="104"/>
      <c r="E62" s="131"/>
      <c r="F62" s="184" t="str">
        <f t="shared" si="12"/>
        <v/>
      </c>
      <c r="G62" s="73"/>
    </row>
    <row r="63" spans="1:7">
      <c r="A63" s="41"/>
      <c r="B63" s="95" t="s">
        <v>136</v>
      </c>
      <c r="C63" s="104" t="s">
        <v>43</v>
      </c>
      <c r="D63" s="104"/>
      <c r="E63" s="131"/>
      <c r="F63" s="184" t="str">
        <f t="shared" si="12"/>
        <v/>
      </c>
      <c r="G63" s="73"/>
    </row>
    <row r="64" spans="1:7">
      <c r="A64" s="41"/>
      <c r="B64" s="95" t="s">
        <v>137</v>
      </c>
      <c r="C64" s="104" t="s">
        <v>43</v>
      </c>
      <c r="D64" s="104"/>
      <c r="E64" s="131"/>
      <c r="F64" s="184" t="str">
        <f t="shared" si="12"/>
        <v/>
      </c>
      <c r="G64" s="73"/>
    </row>
    <row r="65" spans="1:7">
      <c r="A65" s="41"/>
      <c r="B65" s="95" t="s">
        <v>154</v>
      </c>
      <c r="C65" s="104" t="s">
        <v>43</v>
      </c>
      <c r="D65" s="104"/>
      <c r="E65" s="131"/>
      <c r="F65" s="184" t="str">
        <f t="shared" ref="F65:F66" si="13">IF(E65*D65,E65*D65,"")</f>
        <v/>
      </c>
      <c r="G65" s="73"/>
    </row>
    <row r="66" spans="1:7">
      <c r="A66" s="41"/>
      <c r="B66" s="95" t="s">
        <v>153</v>
      </c>
      <c r="C66" s="104" t="s">
        <v>43</v>
      </c>
      <c r="D66" s="104"/>
      <c r="E66" s="131"/>
      <c r="F66" s="184" t="str">
        <f t="shared" si="13"/>
        <v/>
      </c>
      <c r="G66" s="73"/>
    </row>
    <row r="67" spans="1:7">
      <c r="A67" s="41"/>
      <c r="B67" s="95"/>
      <c r="C67" s="173"/>
      <c r="D67" s="182"/>
      <c r="E67" s="130"/>
      <c r="F67" s="96"/>
      <c r="G67" s="73"/>
    </row>
    <row r="68" spans="1:7">
      <c r="A68" s="41"/>
      <c r="B68" s="95" t="s">
        <v>155</v>
      </c>
      <c r="C68" s="104" t="s">
        <v>43</v>
      </c>
      <c r="D68" s="104"/>
      <c r="E68" s="131"/>
      <c r="F68" s="184" t="str">
        <f t="shared" ref="F68" si="14">IF(E68*D68,E68*D68,"")</f>
        <v/>
      </c>
      <c r="G68" s="73"/>
    </row>
    <row r="69" spans="1:7">
      <c r="A69" s="41"/>
      <c r="B69" s="185"/>
      <c r="C69" s="143"/>
      <c r="D69" s="142"/>
      <c r="E69" s="144"/>
      <c r="F69" s="45"/>
      <c r="G69" s="73"/>
    </row>
    <row r="70" spans="1:7">
      <c r="A70" s="248" t="str">
        <f>"Sous-total HT "&amp;A49</f>
        <v>Sous-total HT 4.3</v>
      </c>
      <c r="B70" s="249"/>
      <c r="C70" s="249"/>
      <c r="D70" s="249"/>
      <c r="E70" s="249"/>
      <c r="F70" s="40">
        <f>SUM(F50:F69)</f>
        <v>0</v>
      </c>
      <c r="G70" s="73"/>
    </row>
    <row r="71" spans="1:7">
      <c r="A71" s="47"/>
      <c r="B71" s="14"/>
      <c r="C71" s="15"/>
      <c r="D71" s="16"/>
      <c r="E71" s="17"/>
      <c r="F71" s="48"/>
      <c r="G71" s="73"/>
    </row>
    <row r="72" spans="1:7">
      <c r="A72" s="60" t="s">
        <v>139</v>
      </c>
      <c r="B72" s="186" t="s">
        <v>11</v>
      </c>
      <c r="C72" s="187"/>
      <c r="D72" s="187"/>
      <c r="E72" s="188"/>
      <c r="F72" s="61"/>
    </row>
    <row r="73" spans="1:7">
      <c r="A73" s="36"/>
      <c r="B73" s="9"/>
      <c r="C73" s="10"/>
      <c r="D73" s="173"/>
      <c r="E73" s="67"/>
      <c r="F73" s="96" t="str">
        <f t="shared" ref="F73" si="15">IF(E73*D73,E73*D73,"")</f>
        <v/>
      </c>
    </row>
    <row r="74" spans="1:7" s="8" customFormat="1">
      <c r="A74" s="41"/>
      <c r="B74" s="185" t="s">
        <v>12</v>
      </c>
      <c r="C74" s="143" t="s">
        <v>10</v>
      </c>
      <c r="D74" s="143"/>
      <c r="E74" s="68"/>
      <c r="F74" s="96" t="str">
        <f>IF(E74*D74,E74*D74,"")</f>
        <v/>
      </c>
    </row>
    <row r="75" spans="1:7" s="8" customFormat="1">
      <c r="A75" s="41"/>
      <c r="B75" s="185" t="s">
        <v>13</v>
      </c>
      <c r="C75" s="143" t="s">
        <v>10</v>
      </c>
      <c r="D75" s="143"/>
      <c r="E75" s="68"/>
      <c r="F75" s="96" t="str">
        <f t="shared" ref="F75:F82" si="16">IF(E75*D75,E75*D75,"")</f>
        <v/>
      </c>
    </row>
    <row r="76" spans="1:7" s="8" customFormat="1">
      <c r="A76" s="41"/>
      <c r="B76" s="185" t="s">
        <v>14</v>
      </c>
      <c r="C76" s="143" t="s">
        <v>10</v>
      </c>
      <c r="D76" s="143"/>
      <c r="E76" s="174"/>
      <c r="F76" s="96" t="str">
        <f t="shared" si="16"/>
        <v/>
      </c>
    </row>
    <row r="77" spans="1:7" s="8" customFormat="1">
      <c r="A77" s="41"/>
      <c r="B77" s="185" t="s">
        <v>15</v>
      </c>
      <c r="C77" s="143" t="s">
        <v>10</v>
      </c>
      <c r="D77" s="143"/>
      <c r="E77" s="174"/>
      <c r="F77" s="96" t="str">
        <f t="shared" si="16"/>
        <v/>
      </c>
    </row>
    <row r="78" spans="1:7" s="8" customFormat="1">
      <c r="A78" s="41"/>
      <c r="B78" s="185" t="s">
        <v>16</v>
      </c>
      <c r="C78" s="143" t="s">
        <v>10</v>
      </c>
      <c r="D78" s="143"/>
      <c r="E78" s="174"/>
      <c r="F78" s="96" t="str">
        <f t="shared" si="16"/>
        <v/>
      </c>
    </row>
    <row r="79" spans="1:7" s="8" customFormat="1">
      <c r="A79" s="46"/>
      <c r="B79" s="185" t="s">
        <v>17</v>
      </c>
      <c r="C79" s="143" t="s">
        <v>18</v>
      </c>
      <c r="D79" s="143"/>
      <c r="E79" s="174"/>
      <c r="F79" s="96" t="str">
        <f t="shared" si="16"/>
        <v/>
      </c>
    </row>
    <row r="80" spans="1:7" s="8" customFormat="1">
      <c r="A80" s="46"/>
      <c r="B80" s="185" t="s">
        <v>25</v>
      </c>
      <c r="C80" s="143" t="s">
        <v>10</v>
      </c>
      <c r="D80" s="143"/>
      <c r="E80" s="174"/>
      <c r="F80" s="96" t="str">
        <f t="shared" si="16"/>
        <v/>
      </c>
    </row>
    <row r="81" spans="1:6" s="8" customFormat="1">
      <c r="A81" s="46"/>
      <c r="B81" s="185" t="s">
        <v>19</v>
      </c>
      <c r="C81" s="143" t="s">
        <v>18</v>
      </c>
      <c r="D81" s="142"/>
      <c r="E81" s="174"/>
      <c r="F81" s="96" t="str">
        <f t="shared" si="16"/>
        <v/>
      </c>
    </row>
    <row r="82" spans="1:6" s="8" customFormat="1">
      <c r="A82" s="46"/>
      <c r="B82" s="185" t="s">
        <v>20</v>
      </c>
      <c r="C82" s="143" t="s">
        <v>18</v>
      </c>
      <c r="D82" s="142"/>
      <c r="E82" s="174"/>
      <c r="F82" s="96" t="str">
        <f t="shared" si="16"/>
        <v/>
      </c>
    </row>
    <row r="83" spans="1:6" s="8" customFormat="1">
      <c r="A83" s="46"/>
      <c r="B83" s="185" t="s">
        <v>30</v>
      </c>
      <c r="C83" s="143" t="s">
        <v>18</v>
      </c>
      <c r="D83" s="142"/>
      <c r="E83" s="174"/>
      <c r="F83" s="96" t="str">
        <f t="shared" ref="F83" si="17">IF(E83*D83,E83*D83,"")</f>
        <v/>
      </c>
    </row>
    <row r="84" spans="1:6" s="8" customFormat="1">
      <c r="A84" s="41"/>
      <c r="B84" s="185"/>
      <c r="C84" s="143"/>
      <c r="D84" s="142"/>
      <c r="E84" s="144"/>
      <c r="F84" s="45"/>
    </row>
    <row r="85" spans="1:6" s="8" customFormat="1">
      <c r="A85" s="248" t="str">
        <f>"Sous-total HT "&amp;A72</f>
        <v>Sous-total HT 4.4</v>
      </c>
      <c r="B85" s="249"/>
      <c r="C85" s="249"/>
      <c r="D85" s="249"/>
      <c r="E85" s="249"/>
      <c r="F85" s="40">
        <f>SUM(F74:F83)</f>
        <v>0</v>
      </c>
    </row>
    <row r="86" spans="1:6" s="8" customFormat="1">
      <c r="A86" s="47"/>
      <c r="B86" s="14"/>
      <c r="C86" s="15"/>
      <c r="D86" s="16"/>
      <c r="E86" s="17"/>
      <c r="F86" s="48"/>
    </row>
    <row r="87" spans="1:6" s="8" customFormat="1">
      <c r="A87" s="60" t="s">
        <v>140</v>
      </c>
      <c r="B87" s="186" t="s">
        <v>141</v>
      </c>
      <c r="C87" s="187"/>
      <c r="D87" s="187"/>
      <c r="E87" s="188"/>
      <c r="F87" s="61"/>
    </row>
    <row r="88" spans="1:6" s="8" customFormat="1">
      <c r="A88" s="36"/>
      <c r="B88" s="9"/>
      <c r="C88" s="10"/>
      <c r="D88" s="173"/>
      <c r="E88" s="67"/>
      <c r="F88" s="96" t="str">
        <f t="shared" ref="F88" si="18">IF(E88*D88,E88*D88,"")</f>
        <v/>
      </c>
    </row>
    <row r="89" spans="1:6" s="8" customFormat="1">
      <c r="A89" s="36"/>
      <c r="B89" s="189" t="s">
        <v>142</v>
      </c>
      <c r="C89" s="10"/>
      <c r="D89" s="94"/>
      <c r="E89" s="190"/>
      <c r="F89" s="133"/>
    </row>
    <row r="90" spans="1:6" s="8" customFormat="1">
      <c r="A90" s="36"/>
      <c r="B90" s="9" t="s">
        <v>144</v>
      </c>
      <c r="C90" s="10" t="s">
        <v>43</v>
      </c>
      <c r="D90" s="94"/>
      <c r="E90" s="191"/>
      <c r="F90" s="133">
        <f t="shared" ref="F90:F91" si="19">D90*E90</f>
        <v>0</v>
      </c>
    </row>
    <row r="91" spans="1:6" s="8" customFormat="1">
      <c r="A91" s="36"/>
      <c r="B91" s="9" t="s">
        <v>143</v>
      </c>
      <c r="C91" s="10" t="s">
        <v>43</v>
      </c>
      <c r="D91" s="94"/>
      <c r="E91" s="191"/>
      <c r="F91" s="133">
        <f t="shared" si="19"/>
        <v>0</v>
      </c>
    </row>
    <row r="92" spans="1:6" s="8" customFormat="1">
      <c r="A92" s="36"/>
      <c r="B92" s="9"/>
      <c r="C92" s="10"/>
      <c r="D92" s="173"/>
      <c r="E92" s="135"/>
      <c r="F92" s="96" t="str">
        <f t="shared" ref="F92" si="20">IF(E92*D92,E92*D92,"")</f>
        <v/>
      </c>
    </row>
    <row r="93" spans="1:6" s="8" customFormat="1">
      <c r="A93" s="248" t="str">
        <f>"Sous-total HT "&amp;A87</f>
        <v>Sous-total HT 4.5</v>
      </c>
      <c r="B93" s="249"/>
      <c r="C93" s="249"/>
      <c r="D93" s="249"/>
      <c r="E93" s="249"/>
      <c r="F93" s="40">
        <f>SUM(F88:F92)</f>
        <v>0</v>
      </c>
    </row>
    <row r="94" spans="1:6" s="8" customFormat="1">
      <c r="A94" s="47"/>
      <c r="B94" s="14"/>
      <c r="C94" s="15"/>
      <c r="D94" s="16"/>
      <c r="E94" s="17"/>
      <c r="F94" s="48"/>
    </row>
    <row r="95" spans="1:6">
      <c r="A95" s="60" t="s">
        <v>145</v>
      </c>
      <c r="B95" s="192" t="s">
        <v>42</v>
      </c>
      <c r="C95" s="193"/>
      <c r="D95" s="194"/>
      <c r="E95" s="195"/>
      <c r="F95" s="82"/>
    </row>
    <row r="96" spans="1:6">
      <c r="A96" s="41"/>
      <c r="B96" s="196" t="s">
        <v>59</v>
      </c>
      <c r="C96" s="143"/>
      <c r="D96" s="142"/>
      <c r="E96" s="174"/>
      <c r="F96" s="44"/>
    </row>
    <row r="97" spans="1:6">
      <c r="A97" s="41"/>
      <c r="B97" s="196"/>
      <c r="C97" s="143"/>
      <c r="D97" s="142"/>
      <c r="E97" s="174"/>
      <c r="F97" s="44"/>
    </row>
    <row r="98" spans="1:6">
      <c r="A98" s="41"/>
      <c r="B98" s="189" t="s">
        <v>54</v>
      </c>
      <c r="C98" s="143"/>
      <c r="D98" s="142"/>
      <c r="E98" s="174"/>
      <c r="F98" s="44"/>
    </row>
    <row r="99" spans="1:6">
      <c r="A99" s="41"/>
      <c r="B99" s="185" t="s">
        <v>146</v>
      </c>
      <c r="C99" s="143" t="s">
        <v>43</v>
      </c>
      <c r="D99" s="142"/>
      <c r="E99" s="174"/>
      <c r="F99" s="184" t="str">
        <f t="shared" ref="F99" si="21">IF(E99*D99,E99*D99,"")</f>
        <v/>
      </c>
    </row>
    <row r="100" spans="1:6">
      <c r="A100" s="41"/>
      <c r="B100" s="185" t="s">
        <v>58</v>
      </c>
      <c r="C100" s="143" t="s">
        <v>43</v>
      </c>
      <c r="D100" s="142"/>
      <c r="E100" s="174"/>
      <c r="F100" s="184" t="str">
        <f t="shared" ref="F100:F103" si="22">IF(E100*D100,E100*D100,"")</f>
        <v/>
      </c>
    </row>
    <row r="101" spans="1:6">
      <c r="A101" s="41"/>
      <c r="B101" s="185" t="s">
        <v>147</v>
      </c>
      <c r="C101" s="143" t="s">
        <v>43</v>
      </c>
      <c r="D101" s="142"/>
      <c r="E101" s="174"/>
      <c r="F101" s="184" t="str">
        <f t="shared" si="22"/>
        <v/>
      </c>
    </row>
    <row r="102" spans="1:6">
      <c r="A102" s="41"/>
      <c r="B102" s="185" t="s">
        <v>156</v>
      </c>
      <c r="C102" s="143" t="s">
        <v>43</v>
      </c>
      <c r="D102" s="142"/>
      <c r="E102" s="174"/>
      <c r="F102" s="184" t="str">
        <f t="shared" ref="F102" si="23">IF(E102*D102,E102*D102,"")</f>
        <v/>
      </c>
    </row>
    <row r="103" spans="1:6">
      <c r="A103" s="41"/>
      <c r="B103" s="185" t="s">
        <v>148</v>
      </c>
      <c r="C103" s="143" t="s">
        <v>43</v>
      </c>
      <c r="D103" s="142"/>
      <c r="E103" s="174"/>
      <c r="F103" s="184" t="str">
        <f t="shared" si="22"/>
        <v/>
      </c>
    </row>
    <row r="104" spans="1:6">
      <c r="A104" s="41"/>
      <c r="B104" s="185"/>
      <c r="C104" s="143"/>
      <c r="D104" s="142"/>
      <c r="E104" s="174"/>
      <c r="F104" s="96"/>
    </row>
    <row r="105" spans="1:6">
      <c r="A105" s="41"/>
      <c r="B105" s="189" t="s">
        <v>55</v>
      </c>
      <c r="C105" s="143"/>
      <c r="D105" s="142"/>
      <c r="E105" s="174"/>
      <c r="F105" s="96"/>
    </row>
    <row r="106" spans="1:6">
      <c r="A106" s="41"/>
      <c r="B106" s="185" t="s">
        <v>56</v>
      </c>
      <c r="C106" s="143" t="s">
        <v>5</v>
      </c>
      <c r="D106" s="142"/>
      <c r="E106" s="174"/>
      <c r="F106" s="96" t="str">
        <f t="shared" ref="F106" si="24">IF(E106*D106,E106*D106,"")</f>
        <v/>
      </c>
    </row>
    <row r="107" spans="1:6">
      <c r="A107" s="41"/>
      <c r="B107" s="185" t="s">
        <v>57</v>
      </c>
      <c r="C107" s="143" t="s">
        <v>5</v>
      </c>
      <c r="D107" s="142"/>
      <c r="E107" s="174"/>
      <c r="F107" s="96" t="str">
        <f t="shared" ref="F107" si="25">IF(E107*D107,E107*D107,"")</f>
        <v/>
      </c>
    </row>
    <row r="108" spans="1:6">
      <c r="A108" s="41"/>
      <c r="B108" s="185"/>
      <c r="C108" s="143"/>
      <c r="D108" s="142"/>
      <c r="E108" s="174"/>
      <c r="F108" s="96"/>
    </row>
    <row r="109" spans="1:6" s="4" customFormat="1">
      <c r="A109" s="227" t="str">
        <f>"Sous-total HT "&amp;A95</f>
        <v>Sous-total HT 4.6</v>
      </c>
      <c r="B109" s="228"/>
      <c r="C109" s="228"/>
      <c r="D109" s="228"/>
      <c r="E109" s="229"/>
      <c r="F109" s="40">
        <f>SUM(F96:F108)</f>
        <v>0</v>
      </c>
    </row>
    <row r="110" spans="1:6" s="4" customFormat="1">
      <c r="A110" s="47"/>
      <c r="B110" s="14"/>
      <c r="C110" s="15"/>
      <c r="D110" s="16"/>
      <c r="E110" s="17"/>
      <c r="F110" s="48"/>
    </row>
    <row r="111" spans="1:6" s="4" customFormat="1">
      <c r="A111" s="60" t="s">
        <v>152</v>
      </c>
      <c r="B111" s="192" t="s">
        <v>149</v>
      </c>
      <c r="C111" s="197"/>
      <c r="D111" s="198"/>
      <c r="E111" s="199"/>
      <c r="F111" s="83"/>
    </row>
    <row r="112" spans="1:6" s="4" customFormat="1">
      <c r="A112" s="41"/>
      <c r="B112" s="185"/>
      <c r="C112" s="143"/>
      <c r="D112" s="142"/>
      <c r="E112" s="174"/>
      <c r="F112" s="96"/>
    </row>
    <row r="113" spans="1:6" s="4" customFormat="1">
      <c r="A113" s="41"/>
      <c r="B113" s="185" t="s">
        <v>150</v>
      </c>
      <c r="C113" s="143" t="s">
        <v>5</v>
      </c>
      <c r="D113" s="142"/>
      <c r="E113" s="174"/>
      <c r="F113" s="96" t="str">
        <f t="shared" ref="F113:F114" si="26">IF(E113*D113,E113*D113,"")</f>
        <v/>
      </c>
    </row>
    <row r="114" spans="1:6" s="4" customFormat="1">
      <c r="A114" s="41"/>
      <c r="B114" s="185" t="s">
        <v>151</v>
      </c>
      <c r="C114" s="143" t="s">
        <v>5</v>
      </c>
      <c r="D114" s="142"/>
      <c r="E114" s="174"/>
      <c r="F114" s="96" t="str">
        <f t="shared" si="26"/>
        <v/>
      </c>
    </row>
    <row r="115" spans="1:6" s="4" customFormat="1">
      <c r="A115" s="134"/>
      <c r="B115" s="92"/>
      <c r="C115" s="143"/>
      <c r="D115" s="142"/>
      <c r="E115" s="67"/>
      <c r="F115" s="96" t="str">
        <f t="shared" ref="F115" si="27">IF(E115*D115,E115*D115,"")</f>
        <v/>
      </c>
    </row>
    <row r="116" spans="1:6" s="4" customFormat="1">
      <c r="A116" s="248" t="str">
        <f>"Sous-total HT "&amp;A111</f>
        <v>Sous-total HT 4.7</v>
      </c>
      <c r="B116" s="249"/>
      <c r="C116" s="249"/>
      <c r="D116" s="249"/>
      <c r="E116" s="249"/>
      <c r="F116" s="40">
        <f>SUM(F113:F114)</f>
        <v>0</v>
      </c>
    </row>
    <row r="117" spans="1:6" s="4" customFormat="1">
      <c r="A117" s="46"/>
      <c r="B117" s="185"/>
      <c r="C117" s="143"/>
      <c r="D117" s="142"/>
      <c r="E117" s="144"/>
      <c r="F117" s="45"/>
    </row>
    <row r="118" spans="1:6" s="4" customFormat="1" ht="21">
      <c r="A118" s="110"/>
      <c r="B118" s="115" t="s">
        <v>68</v>
      </c>
      <c r="C118" s="111"/>
      <c r="D118" s="112"/>
      <c r="E118" s="113"/>
      <c r="F118" s="114"/>
    </row>
    <row r="119" spans="1:6">
      <c r="A119" s="49"/>
      <c r="B119" s="18"/>
      <c r="C119" s="19"/>
      <c r="D119" s="20"/>
      <c r="E119" s="21"/>
      <c r="F119" s="50"/>
    </row>
    <row r="120" spans="1:6">
      <c r="A120" s="58" t="s">
        <v>158</v>
      </c>
      <c r="B120" s="59" t="s">
        <v>159</v>
      </c>
      <c r="C120" s="170"/>
      <c r="D120" s="171"/>
      <c r="E120" s="170"/>
      <c r="F120" s="98"/>
    </row>
    <row r="121" spans="1:6" ht="36">
      <c r="A121" s="41"/>
      <c r="B121" s="91" t="s">
        <v>45</v>
      </c>
      <c r="C121" s="10"/>
      <c r="D121" s="178"/>
      <c r="E121" s="67"/>
      <c r="F121" s="96" t="str">
        <f t="shared" ref="F121:F124" si="28">IF(E121*D121,E121*D121,"")</f>
        <v/>
      </c>
    </row>
    <row r="122" spans="1:6" ht="12.75">
      <c r="A122" s="41"/>
      <c r="B122" s="9"/>
      <c r="C122" s="10"/>
      <c r="D122" s="178"/>
      <c r="E122" s="67"/>
      <c r="F122" s="96" t="str">
        <f t="shared" si="28"/>
        <v/>
      </c>
    </row>
    <row r="123" spans="1:6" ht="12.75">
      <c r="A123" s="41"/>
      <c r="B123" s="136" t="s">
        <v>60</v>
      </c>
      <c r="C123" s="179"/>
      <c r="D123" s="178"/>
      <c r="E123" s="67"/>
      <c r="F123" s="96"/>
    </row>
    <row r="124" spans="1:6">
      <c r="A124" s="41"/>
      <c r="B124" s="9" t="s">
        <v>111</v>
      </c>
      <c r="C124" s="181" t="s">
        <v>5</v>
      </c>
      <c r="D124" s="200"/>
      <c r="E124" s="75"/>
      <c r="F124" s="96" t="str">
        <f t="shared" si="28"/>
        <v/>
      </c>
    </row>
    <row r="125" spans="1:6">
      <c r="A125" s="41"/>
      <c r="B125" s="9" t="s">
        <v>61</v>
      </c>
      <c r="C125" s="181" t="s">
        <v>5</v>
      </c>
      <c r="D125" s="200"/>
      <c r="E125" s="75"/>
      <c r="F125" s="96" t="str">
        <f t="shared" ref="F125:F128" si="29">IF(E125*D125,E125*D125,"")</f>
        <v/>
      </c>
    </row>
    <row r="126" spans="1:6">
      <c r="A126" s="41"/>
      <c r="B126" s="9" t="s">
        <v>62</v>
      </c>
      <c r="C126" s="181" t="s">
        <v>5</v>
      </c>
      <c r="D126" s="200"/>
      <c r="E126" s="75"/>
      <c r="F126" s="96" t="str">
        <f t="shared" si="29"/>
        <v/>
      </c>
    </row>
    <row r="127" spans="1:6">
      <c r="A127" s="41"/>
      <c r="B127" s="9" t="s">
        <v>63</v>
      </c>
      <c r="C127" s="181" t="s">
        <v>5</v>
      </c>
      <c r="D127" s="200"/>
      <c r="E127" s="75"/>
      <c r="F127" s="96" t="str">
        <f t="shared" si="29"/>
        <v/>
      </c>
    </row>
    <row r="128" spans="1:6">
      <c r="A128" s="41"/>
      <c r="B128" s="9" t="s">
        <v>64</v>
      </c>
      <c r="C128" s="181" t="s">
        <v>5</v>
      </c>
      <c r="D128" s="200"/>
      <c r="E128" s="75"/>
      <c r="F128" s="96" t="str">
        <f t="shared" si="29"/>
        <v/>
      </c>
    </row>
    <row r="129" spans="1:6">
      <c r="A129" s="41"/>
      <c r="B129" s="9" t="s">
        <v>65</v>
      </c>
      <c r="C129" s="181" t="s">
        <v>5</v>
      </c>
      <c r="D129" s="200"/>
      <c r="E129" s="75"/>
      <c r="F129" s="96" t="str">
        <f t="shared" ref="F129" si="30">IF(E129*D129,E129*D129,"")</f>
        <v/>
      </c>
    </row>
    <row r="130" spans="1:6">
      <c r="A130" s="43"/>
      <c r="B130" s="9"/>
      <c r="C130" s="107"/>
      <c r="D130" s="108"/>
      <c r="E130" s="75"/>
      <c r="F130" s="99"/>
    </row>
    <row r="131" spans="1:6">
      <c r="A131" s="43"/>
      <c r="B131" s="9" t="s">
        <v>21</v>
      </c>
      <c r="C131" s="181" t="s">
        <v>5</v>
      </c>
      <c r="D131" s="200"/>
      <c r="E131" s="75"/>
      <c r="F131" s="96" t="str">
        <f t="shared" ref="F131" si="31">IF(E131*D131,E131*D131,"")</f>
        <v/>
      </c>
    </row>
    <row r="132" spans="1:6">
      <c r="A132" s="43"/>
      <c r="B132" s="9" t="s">
        <v>66</v>
      </c>
      <c r="C132" s="181" t="s">
        <v>5</v>
      </c>
      <c r="D132" s="200"/>
      <c r="E132" s="75"/>
      <c r="F132" s="96" t="str">
        <f t="shared" ref="F132" si="32">IF(E132*D132,E132*D132,"")</f>
        <v/>
      </c>
    </row>
    <row r="133" spans="1:6">
      <c r="A133" s="43"/>
      <c r="B133" s="9" t="s">
        <v>67</v>
      </c>
      <c r="C133" s="181" t="s">
        <v>5</v>
      </c>
      <c r="D133" s="200"/>
      <c r="E133" s="75"/>
      <c r="F133" s="96" t="str">
        <f t="shared" ref="F133" si="33">IF(E133*D133,E133*D133,"")</f>
        <v/>
      </c>
    </row>
    <row r="134" spans="1:6">
      <c r="A134" s="43"/>
      <c r="B134" s="9"/>
      <c r="C134" s="181"/>
      <c r="D134" s="200"/>
      <c r="E134" s="75"/>
      <c r="F134" s="96"/>
    </row>
    <row r="135" spans="1:6">
      <c r="A135" s="43"/>
      <c r="B135" s="136" t="s">
        <v>123</v>
      </c>
      <c r="C135" s="181"/>
      <c r="D135" s="200"/>
      <c r="E135" s="75"/>
      <c r="F135" s="96"/>
    </row>
    <row r="136" spans="1:6" ht="24">
      <c r="A136" s="43"/>
      <c r="B136" s="137" t="s">
        <v>124</v>
      </c>
      <c r="C136" s="104" t="s">
        <v>5</v>
      </c>
      <c r="D136" s="104"/>
      <c r="E136" s="131"/>
      <c r="F136" s="184" t="str">
        <f t="shared" ref="F136" si="34">IF(E136*D136,E136*D136,"")</f>
        <v/>
      </c>
    </row>
    <row r="137" spans="1:6">
      <c r="A137" s="43"/>
      <c r="B137" s="9"/>
      <c r="C137" s="107"/>
      <c r="D137" s="108"/>
      <c r="E137" s="75"/>
      <c r="F137" s="99"/>
    </row>
    <row r="138" spans="1:6">
      <c r="A138" s="248" t="str">
        <f>"Sous-total HT "&amp;A120</f>
        <v>Sous-total HT 5.1</v>
      </c>
      <c r="B138" s="249"/>
      <c r="C138" s="249"/>
      <c r="D138" s="249"/>
      <c r="E138" s="249"/>
      <c r="F138" s="40">
        <f>SUM(F121:F137)</f>
        <v>0</v>
      </c>
    </row>
    <row r="139" spans="1:6">
      <c r="A139" s="49"/>
      <c r="B139" s="18"/>
      <c r="C139" s="19"/>
      <c r="D139" s="20"/>
      <c r="E139" s="21"/>
      <c r="F139" s="50"/>
    </row>
    <row r="140" spans="1:6">
      <c r="A140" s="58" t="s">
        <v>112</v>
      </c>
      <c r="B140" s="59" t="s">
        <v>160</v>
      </c>
      <c r="C140" s="170"/>
      <c r="D140" s="171"/>
      <c r="E140" s="170"/>
      <c r="F140" s="98"/>
    </row>
    <row r="141" spans="1:6" ht="12.75">
      <c r="A141" s="41"/>
      <c r="B141" s="91"/>
      <c r="C141" s="10"/>
      <c r="D141" s="178"/>
      <c r="E141" s="67"/>
      <c r="F141" s="96" t="str">
        <f t="shared" ref="F141" si="35">IF(E141*D141,E141*D141,"")</f>
        <v/>
      </c>
    </row>
    <row r="142" spans="1:6">
      <c r="A142" s="43"/>
      <c r="B142" s="136" t="s">
        <v>138</v>
      </c>
      <c r="C142" s="181"/>
      <c r="D142" s="182"/>
      <c r="E142" s="130"/>
      <c r="F142" s="96"/>
    </row>
    <row r="143" spans="1:6">
      <c r="A143" s="43"/>
      <c r="B143" s="154" t="s">
        <v>183</v>
      </c>
      <c r="C143" s="155"/>
      <c r="D143" s="156"/>
      <c r="E143" s="153"/>
      <c r="F143" s="152"/>
    </row>
    <row r="144" spans="1:6">
      <c r="A144" s="43"/>
      <c r="B144" s="157" t="s">
        <v>184</v>
      </c>
      <c r="C144" s="155" t="s">
        <v>5</v>
      </c>
      <c r="D144" s="156"/>
      <c r="E144" s="151"/>
      <c r="F144" s="152">
        <f t="shared" ref="F144" si="36">D144*E144</f>
        <v>0</v>
      </c>
    </row>
    <row r="145" spans="1:6">
      <c r="A145" s="43"/>
      <c r="B145" s="9"/>
      <c r="C145" s="181"/>
      <c r="D145" s="200"/>
      <c r="E145" s="75"/>
      <c r="F145" s="158"/>
    </row>
    <row r="146" spans="1:6">
      <c r="A146" s="43"/>
      <c r="B146" s="163" t="s">
        <v>186</v>
      </c>
      <c r="C146" s="181"/>
      <c r="D146" s="200"/>
      <c r="E146" s="75"/>
      <c r="F146" s="158"/>
    </row>
    <row r="147" spans="1:6" ht="24">
      <c r="A147" s="43"/>
      <c r="B147" s="22" t="s">
        <v>182</v>
      </c>
      <c r="C147" s="181" t="s">
        <v>5</v>
      </c>
      <c r="D147" s="182"/>
      <c r="E147" s="93"/>
      <c r="F147" s="158" t="str">
        <f t="shared" ref="F147" si="37">IF(E147*D147,E147*D147,"")</f>
        <v/>
      </c>
    </row>
    <row r="148" spans="1:6">
      <c r="A148" s="43"/>
      <c r="B148" s="9"/>
      <c r="C148" s="181"/>
      <c r="D148" s="200"/>
      <c r="E148" s="75"/>
      <c r="F148" s="158"/>
    </row>
    <row r="149" spans="1:6">
      <c r="A149" s="43"/>
      <c r="B149" s="163" t="s">
        <v>161</v>
      </c>
      <c r="C149" s="181"/>
      <c r="D149" s="200"/>
      <c r="E149" s="75"/>
      <c r="F149" s="158"/>
    </row>
    <row r="150" spans="1:6">
      <c r="A150" s="43"/>
      <c r="B150" s="9" t="s">
        <v>138</v>
      </c>
      <c r="C150" s="181" t="s">
        <v>5</v>
      </c>
      <c r="D150" s="200"/>
      <c r="E150" s="75"/>
      <c r="F150" s="158" t="str">
        <f t="shared" ref="F150" si="38">IF(E150*D150,E150*D150,"")</f>
        <v/>
      </c>
    </row>
    <row r="151" spans="1:6">
      <c r="A151" s="43"/>
      <c r="B151" s="9"/>
      <c r="C151" s="107"/>
      <c r="D151" s="108"/>
      <c r="E151" s="75"/>
      <c r="F151" s="159"/>
    </row>
    <row r="152" spans="1:6">
      <c r="A152" s="248" t="str">
        <f>"Sous-total HT "&amp;A140</f>
        <v>Sous-total HT 5.2</v>
      </c>
      <c r="B152" s="249"/>
      <c r="C152" s="249"/>
      <c r="D152" s="249"/>
      <c r="E152" s="249"/>
      <c r="F152" s="40">
        <f>SUM(F141:F151)</f>
        <v>0</v>
      </c>
    </row>
    <row r="153" spans="1:6">
      <c r="A153" s="41"/>
      <c r="B153" s="6"/>
      <c r="C153" s="7"/>
      <c r="D153" s="168"/>
      <c r="E153" s="169"/>
      <c r="F153" s="42"/>
    </row>
    <row r="154" spans="1:6" ht="21">
      <c r="A154" s="110"/>
      <c r="B154" s="115" t="s">
        <v>70</v>
      </c>
      <c r="C154" s="111"/>
      <c r="D154" s="112"/>
      <c r="E154" s="113"/>
      <c r="F154" s="114"/>
    </row>
    <row r="155" spans="1:6">
      <c r="A155" s="41"/>
      <c r="B155" s="201"/>
      <c r="C155" s="7"/>
      <c r="D155" s="168"/>
      <c r="E155" s="169"/>
      <c r="F155" s="42"/>
    </row>
    <row r="156" spans="1:6">
      <c r="A156" s="116" t="s">
        <v>162</v>
      </c>
      <c r="B156" s="117" t="s">
        <v>4</v>
      </c>
      <c r="C156" s="118"/>
      <c r="D156" s="119"/>
      <c r="E156" s="120"/>
      <c r="F156" s="121"/>
    </row>
    <row r="157" spans="1:6">
      <c r="A157" s="51"/>
      <c r="B157" s="18"/>
      <c r="C157" s="19"/>
      <c r="D157" s="20"/>
      <c r="E157" s="21"/>
      <c r="F157" s="50"/>
    </row>
    <row r="158" spans="1:6">
      <c r="A158" s="46"/>
      <c r="B158" s="122" t="s">
        <v>71</v>
      </c>
      <c r="C158" s="123" t="s">
        <v>5</v>
      </c>
      <c r="D158" s="107"/>
      <c r="E158" s="124"/>
      <c r="F158" s="202" t="str">
        <f t="shared" ref="F158:F165" si="39">IF(E158*D158,E158*D158,"")</f>
        <v/>
      </c>
    </row>
    <row r="159" spans="1:6">
      <c r="A159" s="46"/>
      <c r="B159" s="122" t="s">
        <v>72</v>
      </c>
      <c r="C159" s="123" t="s">
        <v>5</v>
      </c>
      <c r="D159" s="107"/>
      <c r="E159" s="124"/>
      <c r="F159" s="202" t="str">
        <f t="shared" si="39"/>
        <v/>
      </c>
    </row>
    <row r="160" spans="1:6">
      <c r="A160" s="46"/>
      <c r="B160" s="203" t="s">
        <v>6</v>
      </c>
      <c r="C160" s="181" t="s">
        <v>5</v>
      </c>
      <c r="D160" s="107"/>
      <c r="E160" s="124"/>
      <c r="F160" s="202" t="str">
        <f t="shared" si="39"/>
        <v/>
      </c>
    </row>
    <row r="161" spans="1:12">
      <c r="A161" s="46"/>
      <c r="B161" s="203" t="s">
        <v>7</v>
      </c>
      <c r="C161" s="181" t="s">
        <v>5</v>
      </c>
      <c r="D161" s="107"/>
      <c r="E161" s="124"/>
      <c r="F161" s="202" t="str">
        <f t="shared" si="39"/>
        <v/>
      </c>
    </row>
    <row r="162" spans="1:12">
      <c r="A162" s="46"/>
      <c r="B162" s="203" t="s">
        <v>8</v>
      </c>
      <c r="C162" s="181" t="s">
        <v>5</v>
      </c>
      <c r="D162" s="107"/>
      <c r="E162" s="124"/>
      <c r="F162" s="202" t="str">
        <f t="shared" si="39"/>
        <v/>
      </c>
    </row>
    <row r="163" spans="1:12">
      <c r="A163" s="46"/>
      <c r="B163" s="203" t="s">
        <v>39</v>
      </c>
      <c r="C163" s="181" t="s">
        <v>5</v>
      </c>
      <c r="D163" s="107"/>
      <c r="E163" s="124"/>
      <c r="F163" s="202" t="str">
        <f t="shared" si="39"/>
        <v/>
      </c>
    </row>
    <row r="164" spans="1:12">
      <c r="A164" s="46"/>
      <c r="B164" s="122" t="s">
        <v>9</v>
      </c>
      <c r="C164" s="181" t="s">
        <v>5</v>
      </c>
      <c r="D164" s="107"/>
      <c r="E164" s="124"/>
      <c r="F164" s="202" t="str">
        <f t="shared" si="39"/>
        <v/>
      </c>
    </row>
    <row r="165" spans="1:12">
      <c r="A165" s="46"/>
      <c r="B165" s="122" t="s">
        <v>73</v>
      </c>
      <c r="C165" s="181" t="s">
        <v>5</v>
      </c>
      <c r="D165" s="107"/>
      <c r="E165" s="124"/>
      <c r="F165" s="202" t="str">
        <f t="shared" si="39"/>
        <v/>
      </c>
    </row>
    <row r="166" spans="1:12">
      <c r="A166" s="46"/>
      <c r="B166" s="22"/>
      <c r="D166" s="142"/>
      <c r="E166" s="174"/>
      <c r="F166" s="96"/>
    </row>
    <row r="167" spans="1:12">
      <c r="A167" s="227" t="str">
        <f>"Sous-total HT "&amp;A156</f>
        <v>Sous-total HT 9.1</v>
      </c>
      <c r="B167" s="228"/>
      <c r="C167" s="228"/>
      <c r="D167" s="228"/>
      <c r="E167" s="229"/>
      <c r="F167" s="40">
        <f>SUM(F158:F165)</f>
        <v>0</v>
      </c>
      <c r="L167" s="101"/>
    </row>
    <row r="168" spans="1:12">
      <c r="A168" s="49"/>
      <c r="B168" s="18"/>
      <c r="C168" s="19"/>
      <c r="D168" s="20"/>
      <c r="E168" s="21"/>
      <c r="F168" s="50"/>
    </row>
    <row r="169" spans="1:12">
      <c r="A169" s="85" t="s">
        <v>165</v>
      </c>
      <c r="B169" s="192" t="s">
        <v>74</v>
      </c>
      <c r="C169" s="204"/>
      <c r="D169" s="205"/>
      <c r="E169" s="206"/>
      <c r="F169" s="66"/>
    </row>
    <row r="170" spans="1:12">
      <c r="A170" s="51"/>
      <c r="B170" s="18"/>
      <c r="C170" s="19"/>
      <c r="D170" s="20"/>
      <c r="E170" s="21"/>
      <c r="F170" s="50"/>
    </row>
    <row r="171" spans="1:12">
      <c r="A171" s="41"/>
      <c r="B171" s="9" t="s">
        <v>75</v>
      </c>
      <c r="C171" s="10" t="s">
        <v>5</v>
      </c>
      <c r="D171" s="207"/>
      <c r="E171" s="147"/>
      <c r="F171" s="96" t="str">
        <f t="shared" ref="F171" si="40">IF(E171*D171,E171*D171,"")</f>
        <v/>
      </c>
    </row>
    <row r="172" spans="1:12">
      <c r="A172" s="46"/>
      <c r="B172" s="22"/>
      <c r="D172" s="142"/>
      <c r="E172" s="174"/>
      <c r="F172" s="96"/>
    </row>
    <row r="173" spans="1:12">
      <c r="A173" s="227" t="str">
        <f>"Sous-total HT "&amp;A169</f>
        <v>Sous-total HT 9.2</v>
      </c>
      <c r="B173" s="228"/>
      <c r="C173" s="228"/>
      <c r="D173" s="228"/>
      <c r="E173" s="229"/>
      <c r="F173" s="40">
        <f>SUM(F170:F172)</f>
        <v>0</v>
      </c>
    </row>
    <row r="174" spans="1:12">
      <c r="A174" s="49"/>
      <c r="B174" s="18"/>
      <c r="C174" s="19"/>
      <c r="D174" s="20"/>
      <c r="E174" s="21"/>
      <c r="F174" s="50"/>
    </row>
    <row r="175" spans="1:12">
      <c r="A175" s="85" t="s">
        <v>163</v>
      </c>
      <c r="B175" s="192" t="s">
        <v>76</v>
      </c>
      <c r="C175" s="204"/>
      <c r="D175" s="205"/>
      <c r="E175" s="206"/>
      <c r="F175" s="66"/>
    </row>
    <row r="176" spans="1:12">
      <c r="A176" s="51"/>
      <c r="B176" s="18"/>
      <c r="C176" s="19"/>
      <c r="D176" s="20"/>
      <c r="E176" s="21"/>
      <c r="F176" s="50"/>
    </row>
    <row r="177" spans="1:6" ht="12.75">
      <c r="A177" s="41"/>
      <c r="B177" s="95" t="s">
        <v>77</v>
      </c>
      <c r="C177" s="10" t="s">
        <v>43</v>
      </c>
      <c r="D177" s="208"/>
      <c r="E177" s="147"/>
      <c r="F177" s="96" t="str">
        <f t="shared" ref="F177" si="41">IF(E177*D177,E177*D177,"")</f>
        <v/>
      </c>
    </row>
    <row r="178" spans="1:6">
      <c r="A178" s="46"/>
      <c r="B178" s="22"/>
      <c r="D178" s="142"/>
      <c r="E178" s="174"/>
      <c r="F178" s="96"/>
    </row>
    <row r="179" spans="1:6">
      <c r="A179" s="227" t="str">
        <f>"Sous-total HT "&amp;A175</f>
        <v>Sous-total HT 9.3</v>
      </c>
      <c r="B179" s="228"/>
      <c r="C179" s="228"/>
      <c r="D179" s="228"/>
      <c r="E179" s="229"/>
      <c r="F179" s="40">
        <f>SUM(F176:F178)</f>
        <v>0</v>
      </c>
    </row>
    <row r="180" spans="1:6">
      <c r="A180" s="49"/>
      <c r="B180" s="18"/>
      <c r="C180" s="19"/>
      <c r="D180" s="20"/>
      <c r="E180" s="21"/>
      <c r="F180" s="50"/>
    </row>
    <row r="181" spans="1:6">
      <c r="A181" s="85" t="s">
        <v>164</v>
      </c>
      <c r="B181" s="192" t="s">
        <v>79</v>
      </c>
      <c r="C181" s="204"/>
      <c r="D181" s="205"/>
      <c r="E181" s="206"/>
      <c r="F181" s="66"/>
    </row>
    <row r="182" spans="1:6">
      <c r="A182" s="51"/>
      <c r="B182" s="18"/>
      <c r="C182" s="19"/>
      <c r="D182" s="20"/>
      <c r="E182" s="21"/>
      <c r="F182" s="50"/>
    </row>
    <row r="183" spans="1:6" ht="24">
      <c r="A183" s="41"/>
      <c r="B183" s="9" t="s">
        <v>109</v>
      </c>
      <c r="C183" s="125" t="s">
        <v>43</v>
      </c>
      <c r="D183" s="148"/>
      <c r="E183" s="149"/>
      <c r="F183" s="96" t="str">
        <f t="shared" ref="F183:F185" si="42">IF(E183*D183,E183*D183,"")</f>
        <v/>
      </c>
    </row>
    <row r="184" spans="1:6" ht="24">
      <c r="A184" s="41"/>
      <c r="B184" s="9" t="s">
        <v>110</v>
      </c>
      <c r="C184" s="125" t="s">
        <v>43</v>
      </c>
      <c r="D184" s="148"/>
      <c r="E184" s="149"/>
      <c r="F184" s="96" t="str">
        <f t="shared" si="42"/>
        <v/>
      </c>
    </row>
    <row r="185" spans="1:6">
      <c r="A185" s="41"/>
      <c r="B185" s="9" t="s">
        <v>78</v>
      </c>
      <c r="C185" s="125" t="s">
        <v>5</v>
      </c>
      <c r="D185" s="148"/>
      <c r="E185" s="149"/>
      <c r="F185" s="96" t="str">
        <f t="shared" si="42"/>
        <v/>
      </c>
    </row>
    <row r="186" spans="1:6">
      <c r="A186" s="41"/>
      <c r="B186" s="9"/>
      <c r="C186" s="125"/>
      <c r="D186" s="148"/>
      <c r="E186" s="149"/>
      <c r="F186" s="209"/>
    </row>
    <row r="187" spans="1:6" ht="12.75">
      <c r="A187" s="41"/>
      <c r="B187" s="9" t="s">
        <v>166</v>
      </c>
      <c r="C187" s="125" t="s">
        <v>43</v>
      </c>
      <c r="D187" s="208"/>
      <c r="E187" s="147"/>
      <c r="F187" s="96" t="str">
        <f t="shared" ref="F187" si="43">IF(E187*D187,E187*D187,"")</f>
        <v/>
      </c>
    </row>
    <row r="188" spans="1:6">
      <c r="A188" s="41"/>
      <c r="B188" s="210"/>
      <c r="C188" s="10"/>
      <c r="D188" s="35"/>
      <c r="E188" s="138"/>
      <c r="F188" s="202"/>
    </row>
    <row r="189" spans="1:6" ht="12.75">
      <c r="A189" s="41"/>
      <c r="B189" s="139" t="s">
        <v>80</v>
      </c>
      <c r="C189" s="125" t="s">
        <v>43</v>
      </c>
      <c r="D189" s="150"/>
      <c r="E189" s="147"/>
      <c r="F189" s="96" t="str">
        <f t="shared" ref="F189" si="44">IF(E189*D189,E189*D189,"")</f>
        <v/>
      </c>
    </row>
    <row r="190" spans="1:6">
      <c r="A190" s="41"/>
      <c r="B190" s="211"/>
      <c r="C190" s="125"/>
      <c r="D190" s="212"/>
      <c r="E190" s="213"/>
      <c r="F190" s="214"/>
    </row>
    <row r="191" spans="1:6">
      <c r="A191" s="227" t="str">
        <f>"Sous-total HT "&amp;A181</f>
        <v>Sous-total HT 9.4</v>
      </c>
      <c r="B191" s="228"/>
      <c r="C191" s="228"/>
      <c r="D191" s="228"/>
      <c r="E191" s="229"/>
      <c r="F191" s="40">
        <f>SUM(F182:F190)</f>
        <v>0</v>
      </c>
    </row>
    <row r="192" spans="1:6">
      <c r="A192" s="49"/>
      <c r="B192" s="18"/>
      <c r="C192" s="19"/>
      <c r="D192" s="20"/>
      <c r="E192" s="21"/>
      <c r="F192" s="50"/>
    </row>
    <row r="193" spans="1:6">
      <c r="A193" s="85" t="s">
        <v>167</v>
      </c>
      <c r="B193" s="62" t="s">
        <v>175</v>
      </c>
      <c r="C193" s="63"/>
      <c r="D193" s="64"/>
      <c r="E193" s="65"/>
      <c r="F193" s="66"/>
    </row>
    <row r="194" spans="1:6">
      <c r="A194" s="51"/>
      <c r="B194" s="18"/>
      <c r="C194" s="19"/>
      <c r="D194" s="20"/>
      <c r="E194" s="21"/>
      <c r="F194" s="50"/>
    </row>
    <row r="195" spans="1:6">
      <c r="A195" s="215"/>
      <c r="B195" s="95" t="s">
        <v>81</v>
      </c>
      <c r="C195" s="10" t="s">
        <v>5</v>
      </c>
      <c r="D195" s="10"/>
      <c r="E195" s="145"/>
      <c r="F195" s="96" t="str">
        <f t="shared" ref="F195" si="45">IF(E195*D195,E195*D195,"")</f>
        <v/>
      </c>
    </row>
    <row r="196" spans="1:6">
      <c r="A196" s="215"/>
      <c r="B196" s="95"/>
      <c r="C196" s="10"/>
      <c r="D196" s="10"/>
      <c r="E196" s="145"/>
      <c r="F196" s="216" t="s">
        <v>171</v>
      </c>
    </row>
    <row r="197" spans="1:6" ht="12.75">
      <c r="A197" s="217"/>
      <c r="B197" s="126" t="s">
        <v>82</v>
      </c>
      <c r="C197" s="10"/>
      <c r="D197" s="94"/>
      <c r="E197" s="145"/>
      <c r="F197" s="216" t="s">
        <v>171</v>
      </c>
    </row>
    <row r="198" spans="1:6">
      <c r="A198" s="215"/>
      <c r="B198" s="9" t="s">
        <v>83</v>
      </c>
      <c r="C198" s="10" t="s">
        <v>43</v>
      </c>
      <c r="D198" s="94"/>
      <c r="E198" s="145"/>
      <c r="F198" s="96" t="str">
        <f t="shared" ref="F198:F202" si="46">IF(E198*D198,E198*D198,"")</f>
        <v/>
      </c>
    </row>
    <row r="199" spans="1:6">
      <c r="A199" s="215"/>
      <c r="B199" s="95" t="s">
        <v>84</v>
      </c>
      <c r="C199" s="10" t="s">
        <v>10</v>
      </c>
      <c r="D199" s="10"/>
      <c r="E199" s="145"/>
      <c r="F199" s="96" t="str">
        <f t="shared" si="46"/>
        <v/>
      </c>
    </row>
    <row r="200" spans="1:6">
      <c r="A200" s="215"/>
      <c r="B200" s="95" t="s">
        <v>85</v>
      </c>
      <c r="C200" s="10" t="s">
        <v>43</v>
      </c>
      <c r="D200" s="10"/>
      <c r="E200" s="145"/>
      <c r="F200" s="96" t="str">
        <f t="shared" si="46"/>
        <v/>
      </c>
    </row>
    <row r="201" spans="1:6">
      <c r="A201" s="215"/>
      <c r="B201" s="95" t="s">
        <v>86</v>
      </c>
      <c r="C201" s="10" t="s">
        <v>43</v>
      </c>
      <c r="D201" s="10"/>
      <c r="E201" s="145"/>
      <c r="F201" s="96" t="str">
        <f t="shared" si="46"/>
        <v/>
      </c>
    </row>
    <row r="202" spans="1:6">
      <c r="A202" s="215"/>
      <c r="B202" s="95" t="s">
        <v>87</v>
      </c>
      <c r="C202" s="10" t="s">
        <v>10</v>
      </c>
      <c r="D202" s="146"/>
      <c r="E202" s="145"/>
      <c r="F202" s="96" t="str">
        <f t="shared" si="46"/>
        <v/>
      </c>
    </row>
    <row r="203" spans="1:6">
      <c r="A203" s="215"/>
      <c r="B203" s="95" t="s">
        <v>88</v>
      </c>
      <c r="C203" s="10" t="s">
        <v>43</v>
      </c>
      <c r="D203" s="10"/>
      <c r="E203" s="145"/>
      <c r="F203" s="216" t="s">
        <v>171</v>
      </c>
    </row>
    <row r="204" spans="1:6">
      <c r="A204" s="215"/>
      <c r="B204" s="95" t="s">
        <v>89</v>
      </c>
      <c r="C204" s="10" t="s">
        <v>43</v>
      </c>
      <c r="D204" s="10"/>
      <c r="E204" s="145"/>
      <c r="F204" s="216" t="s">
        <v>171</v>
      </c>
    </row>
    <row r="205" spans="1:6">
      <c r="A205" s="215"/>
      <c r="B205" s="95" t="s">
        <v>90</v>
      </c>
      <c r="C205" s="10" t="s">
        <v>43</v>
      </c>
      <c r="D205" s="10"/>
      <c r="E205" s="145"/>
      <c r="F205" s="216" t="s">
        <v>171</v>
      </c>
    </row>
    <row r="206" spans="1:6">
      <c r="A206" s="215"/>
      <c r="B206" s="9" t="s">
        <v>91</v>
      </c>
      <c r="C206" s="10"/>
      <c r="D206" s="10"/>
      <c r="E206" s="145"/>
      <c r="F206" s="216" t="s">
        <v>171</v>
      </c>
    </row>
    <row r="207" spans="1:6">
      <c r="A207" s="215"/>
      <c r="B207" s="9" t="s">
        <v>92</v>
      </c>
      <c r="C207" s="10" t="s">
        <v>10</v>
      </c>
      <c r="D207" s="10"/>
      <c r="E207" s="145"/>
      <c r="F207" s="216" t="s">
        <v>171</v>
      </c>
    </row>
    <row r="208" spans="1:6">
      <c r="A208" s="215"/>
      <c r="B208" s="9" t="s">
        <v>92</v>
      </c>
      <c r="C208" s="10" t="s">
        <v>10</v>
      </c>
      <c r="D208" s="10"/>
      <c r="E208" s="145"/>
      <c r="F208" s="216" t="s">
        <v>171</v>
      </c>
    </row>
    <row r="209" spans="1:6">
      <c r="A209" s="215"/>
      <c r="B209" s="95"/>
      <c r="C209" s="10"/>
      <c r="D209" s="10"/>
      <c r="E209" s="145"/>
      <c r="F209" s="216" t="s">
        <v>171</v>
      </c>
    </row>
    <row r="210" spans="1:6" ht="12.75">
      <c r="A210" s="217"/>
      <c r="B210" s="126" t="s">
        <v>93</v>
      </c>
      <c r="C210" s="10"/>
      <c r="D210" s="94"/>
      <c r="E210" s="145"/>
      <c r="F210" s="216" t="s">
        <v>171</v>
      </c>
    </row>
    <row r="211" spans="1:6" ht="12.75">
      <c r="A211" s="217"/>
      <c r="B211" s="127" t="s">
        <v>94</v>
      </c>
      <c r="C211" s="10" t="s">
        <v>43</v>
      </c>
      <c r="D211" s="94"/>
      <c r="E211" s="145"/>
      <c r="F211" s="96" t="str">
        <f t="shared" ref="F211" si="47">IF(E211*D211,E211*D211,"")</f>
        <v/>
      </c>
    </row>
    <row r="212" spans="1:6" ht="12.75">
      <c r="A212" s="217"/>
      <c r="B212" s="127" t="s">
        <v>172</v>
      </c>
      <c r="C212" s="10"/>
      <c r="D212" s="10"/>
      <c r="E212" s="145"/>
      <c r="F212" s="216" t="s">
        <v>171</v>
      </c>
    </row>
    <row r="213" spans="1:6" ht="12.75">
      <c r="A213" s="217"/>
      <c r="B213" s="127" t="s">
        <v>95</v>
      </c>
      <c r="C213" s="10" t="s">
        <v>10</v>
      </c>
      <c r="D213" s="146"/>
      <c r="E213" s="145"/>
      <c r="F213" s="216" t="s">
        <v>171</v>
      </c>
    </row>
    <row r="214" spans="1:6" ht="12.75">
      <c r="A214" s="217"/>
      <c r="B214" s="127" t="s">
        <v>95</v>
      </c>
      <c r="C214" s="10" t="s">
        <v>10</v>
      </c>
      <c r="D214" s="10"/>
      <c r="E214" s="145"/>
      <c r="F214" s="216" t="s">
        <v>171</v>
      </c>
    </row>
    <row r="215" spans="1:6" ht="12.75">
      <c r="A215" s="217"/>
      <c r="B215" s="127" t="s">
        <v>96</v>
      </c>
      <c r="C215" s="10" t="s">
        <v>10</v>
      </c>
      <c r="D215" s="146"/>
      <c r="E215" s="145"/>
      <c r="F215" s="96" t="str">
        <f t="shared" ref="F215" si="48">IF(E215*D215,E215*D215,"")</f>
        <v/>
      </c>
    </row>
    <row r="216" spans="1:6" ht="12.75">
      <c r="A216" s="217"/>
      <c r="B216" s="127" t="s">
        <v>173</v>
      </c>
      <c r="C216" s="10"/>
      <c r="D216" s="10"/>
      <c r="E216" s="145"/>
      <c r="F216" s="216" t="s">
        <v>171</v>
      </c>
    </row>
    <row r="217" spans="1:6" ht="12.75">
      <c r="A217" s="217"/>
      <c r="B217" s="127" t="s">
        <v>95</v>
      </c>
      <c r="C217" s="10" t="s">
        <v>10</v>
      </c>
      <c r="D217" s="146"/>
      <c r="E217" s="145"/>
      <c r="F217" s="96" t="str">
        <f t="shared" ref="F217" si="49">IF(E217*D217,E217*D217,"")</f>
        <v/>
      </c>
    </row>
    <row r="218" spans="1:6" ht="12.75">
      <c r="A218" s="217"/>
      <c r="B218" s="127" t="s">
        <v>95</v>
      </c>
      <c r="C218" s="10" t="s">
        <v>10</v>
      </c>
      <c r="D218" s="10"/>
      <c r="E218" s="145"/>
      <c r="F218" s="216" t="s">
        <v>171</v>
      </c>
    </row>
    <row r="219" spans="1:6" ht="12.75">
      <c r="A219" s="217"/>
      <c r="B219" s="127"/>
      <c r="C219" s="125"/>
      <c r="D219" s="218"/>
      <c r="E219" s="219"/>
      <c r="F219" s="216"/>
    </row>
    <row r="220" spans="1:6" ht="12.75">
      <c r="A220" s="217"/>
      <c r="B220" s="127" t="s">
        <v>189</v>
      </c>
      <c r="C220" s="10" t="s">
        <v>5</v>
      </c>
      <c r="D220" s="94"/>
      <c r="E220" s="145"/>
      <c r="F220" s="96" t="str">
        <f t="shared" ref="F220" si="50">IF(E220*D220,E220*D220,"")</f>
        <v/>
      </c>
    </row>
    <row r="221" spans="1:6" ht="12.75">
      <c r="A221" s="217"/>
      <c r="B221" s="127"/>
      <c r="C221" s="224"/>
      <c r="D221" s="218"/>
      <c r="E221" s="219"/>
      <c r="F221" s="216"/>
    </row>
    <row r="222" spans="1:6" ht="12.75">
      <c r="A222" s="217"/>
      <c r="B222" s="127" t="s">
        <v>97</v>
      </c>
      <c r="C222" s="10" t="s">
        <v>5</v>
      </c>
      <c r="D222" s="94"/>
      <c r="E222" s="145"/>
      <c r="F222" s="96" t="str">
        <f t="shared" ref="F222" si="51">IF(E222*D222,E222*D222,"")</f>
        <v/>
      </c>
    </row>
    <row r="223" spans="1:6">
      <c r="A223" s="46"/>
      <c r="B223" s="22"/>
      <c r="D223" s="12"/>
      <c r="E223" s="5"/>
      <c r="F223" s="96"/>
    </row>
    <row r="224" spans="1:6">
      <c r="A224" s="227" t="str">
        <f>"Sous-total HT "&amp;A193</f>
        <v>Sous-total HT 9.5</v>
      </c>
      <c r="B224" s="228"/>
      <c r="C224" s="228"/>
      <c r="D224" s="228"/>
      <c r="E224" s="229"/>
      <c r="F224" s="40">
        <f>SUM(F195:F222)</f>
        <v>0</v>
      </c>
    </row>
    <row r="225" spans="1:6">
      <c r="A225" s="49"/>
      <c r="B225" s="18"/>
      <c r="C225" s="19"/>
      <c r="D225" s="20"/>
      <c r="E225" s="21"/>
      <c r="F225" s="50"/>
    </row>
    <row r="226" spans="1:6">
      <c r="A226" s="85" t="s">
        <v>168</v>
      </c>
      <c r="B226" s="62" t="s">
        <v>169</v>
      </c>
      <c r="C226" s="63"/>
      <c r="D226" s="64"/>
      <c r="E226" s="65"/>
      <c r="F226" s="66"/>
    </row>
    <row r="227" spans="1:6">
      <c r="A227" s="51"/>
      <c r="B227" s="18"/>
      <c r="C227" s="19"/>
      <c r="D227" s="20"/>
      <c r="E227" s="21"/>
      <c r="F227" s="50"/>
    </row>
    <row r="228" spans="1:6">
      <c r="A228" s="46"/>
      <c r="B228" s="95" t="s">
        <v>98</v>
      </c>
      <c r="C228" s="10" t="s">
        <v>5</v>
      </c>
      <c r="D228" s="94"/>
      <c r="E228" s="220"/>
      <c r="F228" s="202" t="str">
        <f t="shared" ref="F228:F229" si="52">IF(E228*D228,E228*D228,"")</f>
        <v/>
      </c>
    </row>
    <row r="229" spans="1:6">
      <c r="A229" s="46"/>
      <c r="B229" s="95" t="s">
        <v>99</v>
      </c>
      <c r="C229" s="10" t="s">
        <v>43</v>
      </c>
      <c r="D229" s="94"/>
      <c r="E229" s="220"/>
      <c r="F229" s="202" t="str">
        <f t="shared" si="52"/>
        <v/>
      </c>
    </row>
    <row r="230" spans="1:6">
      <c r="A230" s="46"/>
      <c r="B230" s="9"/>
      <c r="C230" s="10"/>
      <c r="D230" s="94"/>
      <c r="E230" s="220"/>
      <c r="F230" s="45"/>
    </row>
    <row r="231" spans="1:6">
      <c r="A231" s="250" t="str">
        <f>"Sous-total HT "&amp;A226</f>
        <v>Sous-total HT 9.6</v>
      </c>
      <c r="B231" s="251"/>
      <c r="C231" s="251"/>
      <c r="D231" s="251"/>
      <c r="E231" s="251"/>
      <c r="F231" s="221">
        <f>SUM(F227:F230)</f>
        <v>0</v>
      </c>
    </row>
    <row r="232" spans="1:6">
      <c r="A232" s="49"/>
      <c r="B232" s="18"/>
      <c r="C232" s="19"/>
      <c r="D232" s="20"/>
      <c r="E232" s="21"/>
      <c r="F232" s="50"/>
    </row>
    <row r="233" spans="1:6">
      <c r="A233" s="85" t="s">
        <v>170</v>
      </c>
      <c r="B233" s="62" t="s">
        <v>100</v>
      </c>
      <c r="C233" s="63"/>
      <c r="D233" s="64"/>
      <c r="E233" s="65"/>
      <c r="F233" s="66"/>
    </row>
    <row r="234" spans="1:6">
      <c r="A234" s="51"/>
      <c r="B234" s="18"/>
      <c r="C234" s="19"/>
      <c r="D234" s="20"/>
      <c r="E234" s="21"/>
      <c r="F234" s="50"/>
    </row>
    <row r="235" spans="1:6" ht="12.75">
      <c r="A235" s="222"/>
      <c r="B235" s="223" t="s">
        <v>101</v>
      </c>
      <c r="C235" s="10" t="s">
        <v>43</v>
      </c>
      <c r="D235" s="94"/>
      <c r="E235" s="220"/>
      <c r="F235" s="202" t="str">
        <f t="shared" ref="F235" si="53">IF(E235*D235,E235*D235,"")</f>
        <v/>
      </c>
    </row>
    <row r="236" spans="1:6" ht="12.75">
      <c r="A236" s="222"/>
      <c r="B236" s="223" t="s">
        <v>102</v>
      </c>
      <c r="C236" s="10" t="s">
        <v>5</v>
      </c>
      <c r="D236" s="94"/>
      <c r="E236" s="220"/>
      <c r="F236" s="202" t="str">
        <f t="shared" ref="F236:F239" si="54">IF(E236*D236,E236*D236,"")</f>
        <v/>
      </c>
    </row>
    <row r="237" spans="1:6">
      <c r="A237" s="222"/>
      <c r="B237" s="95" t="s">
        <v>103</v>
      </c>
      <c r="C237" s="10" t="s">
        <v>43</v>
      </c>
      <c r="D237" s="94"/>
      <c r="E237" s="220"/>
      <c r="F237" s="202" t="str">
        <f t="shared" si="54"/>
        <v/>
      </c>
    </row>
    <row r="238" spans="1:6">
      <c r="A238" s="222"/>
      <c r="B238" s="95" t="s">
        <v>104</v>
      </c>
      <c r="C238" s="10" t="s">
        <v>10</v>
      </c>
      <c r="D238" s="94"/>
      <c r="E238" s="220"/>
      <c r="F238" s="202" t="str">
        <f t="shared" si="54"/>
        <v/>
      </c>
    </row>
    <row r="239" spans="1:6">
      <c r="A239" s="222"/>
      <c r="B239" s="95" t="s">
        <v>17</v>
      </c>
      <c r="C239" s="10" t="s">
        <v>10</v>
      </c>
      <c r="D239" s="94"/>
      <c r="E239" s="220"/>
      <c r="F239" s="202" t="str">
        <f t="shared" si="54"/>
        <v/>
      </c>
    </row>
    <row r="240" spans="1:6">
      <c r="A240" s="217"/>
      <c r="B240" s="95" t="s">
        <v>105</v>
      </c>
      <c r="C240" s="10" t="s">
        <v>5</v>
      </c>
      <c r="D240" s="94"/>
      <c r="E240" s="220"/>
      <c r="F240" s="202"/>
    </row>
    <row r="241" spans="1:6">
      <c r="A241" s="46"/>
      <c r="B241" s="22"/>
      <c r="D241" s="12"/>
      <c r="E241" s="5"/>
      <c r="F241" s="96"/>
    </row>
    <row r="242" spans="1:6">
      <c r="A242" s="227" t="str">
        <f>"Sous-total HT "&amp;A233</f>
        <v>Sous-total HT 9.7</v>
      </c>
      <c r="B242" s="228"/>
      <c r="C242" s="228"/>
      <c r="D242" s="228"/>
      <c r="E242" s="229"/>
      <c r="F242" s="40">
        <f>SUM(F235:F241)</f>
        <v>0</v>
      </c>
    </row>
    <row r="243" spans="1:6">
      <c r="A243" s="49"/>
      <c r="B243" s="18"/>
      <c r="C243" s="19"/>
      <c r="D243" s="20"/>
      <c r="E243" s="21"/>
      <c r="F243" s="50"/>
    </row>
    <row r="244" spans="1:6">
      <c r="A244" s="85" t="s">
        <v>176</v>
      </c>
      <c r="B244" s="62" t="s">
        <v>106</v>
      </c>
      <c r="C244" s="63"/>
      <c r="D244" s="64"/>
      <c r="E244" s="65"/>
      <c r="F244" s="66"/>
    </row>
    <row r="245" spans="1:6">
      <c r="A245" s="51"/>
      <c r="B245" s="18"/>
      <c r="C245" s="19"/>
      <c r="D245" s="20"/>
      <c r="E245" s="21"/>
      <c r="F245" s="50"/>
    </row>
    <row r="246" spans="1:6">
      <c r="A246" s="109"/>
      <c r="B246" s="9" t="s">
        <v>107</v>
      </c>
      <c r="C246" s="10" t="s">
        <v>43</v>
      </c>
      <c r="D246" s="94"/>
      <c r="E246" s="220"/>
      <c r="F246" s="202" t="str">
        <f t="shared" ref="F246" si="55">IF(E246*D246,E246*D246,"")</f>
        <v/>
      </c>
    </row>
    <row r="247" spans="1:6">
      <c r="A247" s="109"/>
      <c r="B247" s="9" t="s">
        <v>188</v>
      </c>
      <c r="C247" s="10" t="s">
        <v>5</v>
      </c>
      <c r="D247" s="94"/>
      <c r="E247" s="220"/>
      <c r="F247" s="202" t="str">
        <f t="shared" ref="F247" si="56">IF(E247*D247,E247*D247,"")</f>
        <v/>
      </c>
    </row>
    <row r="248" spans="1:6">
      <c r="A248" s="46"/>
      <c r="B248" s="22"/>
      <c r="D248" s="12"/>
      <c r="E248" s="5"/>
      <c r="F248" s="96"/>
    </row>
    <row r="249" spans="1:6" ht="12.75" thickBot="1">
      <c r="A249" s="227" t="str">
        <f>"Sous-total HT "&amp;A244</f>
        <v>Sous-total HT 9.8</v>
      </c>
      <c r="B249" s="228"/>
      <c r="C249" s="228"/>
      <c r="D249" s="228"/>
      <c r="E249" s="229"/>
      <c r="F249" s="40">
        <f>SUM(F245:F248)</f>
        <v>0</v>
      </c>
    </row>
    <row r="250" spans="1:6">
      <c r="A250" s="230" t="s">
        <v>44</v>
      </c>
      <c r="B250" s="231"/>
      <c r="C250" s="231"/>
      <c r="D250" s="231"/>
      <c r="E250" s="231"/>
      <c r="F250" s="232"/>
    </row>
    <row r="251" spans="1:6">
      <c r="A251" s="233"/>
      <c r="B251" s="234"/>
      <c r="C251" s="234"/>
      <c r="D251" s="234"/>
      <c r="E251" s="234"/>
      <c r="F251" s="235"/>
    </row>
    <row r="252" spans="1:6" ht="12.75" thickBot="1">
      <c r="A252" s="236"/>
      <c r="B252" s="237"/>
      <c r="C252" s="237"/>
      <c r="D252" s="237"/>
      <c r="E252" s="237"/>
      <c r="F252" s="238"/>
    </row>
    <row r="253" spans="1:6" ht="12.75" thickBot="1">
      <c r="A253" s="46"/>
      <c r="B253" s="87"/>
      <c r="C253" s="11"/>
      <c r="D253" s="12"/>
      <c r="E253" s="13"/>
      <c r="F253" s="52"/>
    </row>
    <row r="254" spans="1:6" ht="15.75" customHeight="1" thickBot="1">
      <c r="A254" s="225" t="s">
        <v>69</v>
      </c>
      <c r="B254" s="226"/>
      <c r="C254" s="226"/>
      <c r="D254" s="226"/>
      <c r="E254" s="226"/>
      <c r="F254" s="129"/>
    </row>
    <row r="255" spans="1:6">
      <c r="A255" s="46"/>
      <c r="B255" s="128"/>
      <c r="C255" s="11"/>
      <c r="D255" s="12"/>
      <c r="E255" s="13"/>
      <c r="F255" s="52"/>
    </row>
    <row r="256" spans="1:6">
      <c r="A256" s="41" t="str">
        <f>A9</f>
        <v>4.1</v>
      </c>
      <c r="B256" s="88" t="str">
        <f>B9</f>
        <v>Installations de chantier et généralités</v>
      </c>
      <c r="C256" s="11"/>
      <c r="D256" s="12"/>
      <c r="E256" s="13"/>
      <c r="F256" s="53">
        <f>F16</f>
        <v>0</v>
      </c>
    </row>
    <row r="257" spans="1:12">
      <c r="A257" s="41"/>
      <c r="B257" s="89"/>
      <c r="C257" s="11"/>
      <c r="D257" s="12"/>
      <c r="E257" s="13"/>
      <c r="F257" s="69"/>
    </row>
    <row r="258" spans="1:12">
      <c r="A258" s="41" t="s">
        <v>29</v>
      </c>
      <c r="B258" s="88" t="s">
        <v>47</v>
      </c>
      <c r="C258" s="11"/>
      <c r="D258" s="12"/>
      <c r="E258" s="13"/>
      <c r="F258" s="53">
        <f>F47</f>
        <v>0</v>
      </c>
      <c r="G258" s="1" t="s">
        <v>31</v>
      </c>
    </row>
    <row r="259" spans="1:12">
      <c r="A259" s="41"/>
      <c r="B259" s="88"/>
      <c r="C259" s="11"/>
      <c r="D259" s="12"/>
      <c r="E259" s="13"/>
      <c r="F259" s="53"/>
    </row>
    <row r="260" spans="1:12">
      <c r="A260" s="41" t="str">
        <f>A49</f>
        <v>4.3</v>
      </c>
      <c r="B260" s="88" t="s">
        <v>157</v>
      </c>
      <c r="C260" s="11"/>
      <c r="D260" s="12"/>
      <c r="E260" s="13"/>
      <c r="F260" s="53">
        <f>F70</f>
        <v>0</v>
      </c>
    </row>
    <row r="261" spans="1:12">
      <c r="A261" s="41"/>
      <c r="B261" s="89"/>
      <c r="C261" s="11"/>
      <c r="D261" s="12"/>
      <c r="E261" s="13"/>
      <c r="F261" s="69"/>
    </row>
    <row r="262" spans="1:12">
      <c r="A262" s="41" t="str">
        <f>A72</f>
        <v>4.4</v>
      </c>
      <c r="B262" s="88" t="s">
        <v>11</v>
      </c>
      <c r="C262" s="79"/>
      <c r="D262" s="80"/>
      <c r="E262" s="81"/>
      <c r="F262" s="53">
        <f>F85</f>
        <v>0</v>
      </c>
      <c r="L262" s="101"/>
    </row>
    <row r="263" spans="1:12">
      <c r="A263" s="41"/>
      <c r="B263" s="89"/>
      <c r="C263" s="11"/>
      <c r="D263" s="12"/>
      <c r="E263" s="13"/>
      <c r="F263" s="69"/>
    </row>
    <row r="264" spans="1:12">
      <c r="A264" s="41" t="str">
        <f>A87</f>
        <v>4.5</v>
      </c>
      <c r="B264" s="88" t="s">
        <v>141</v>
      </c>
      <c r="C264" s="11"/>
      <c r="D264" s="12"/>
      <c r="E264" s="13"/>
      <c r="F264" s="53">
        <f>F93</f>
        <v>0</v>
      </c>
    </row>
    <row r="265" spans="1:12">
      <c r="A265" s="41"/>
      <c r="B265" s="88"/>
      <c r="C265" s="11"/>
      <c r="D265" s="12"/>
      <c r="E265" s="13"/>
      <c r="F265" s="53"/>
    </row>
    <row r="266" spans="1:12">
      <c r="A266" s="41" t="str">
        <f>A95</f>
        <v>4.6</v>
      </c>
      <c r="B266" s="88" t="s">
        <v>42</v>
      </c>
      <c r="C266" s="11"/>
      <c r="D266" s="12"/>
      <c r="E266" s="13"/>
      <c r="F266" s="53">
        <f>F109</f>
        <v>0</v>
      </c>
    </row>
    <row r="267" spans="1:12">
      <c r="A267" s="41"/>
      <c r="B267" s="88"/>
      <c r="C267" s="11"/>
      <c r="D267" s="12"/>
      <c r="E267" s="13"/>
      <c r="F267" s="53"/>
    </row>
    <row r="268" spans="1:12">
      <c r="A268" s="41" t="str">
        <f>A111</f>
        <v>4.7</v>
      </c>
      <c r="B268" s="88" t="s">
        <v>149</v>
      </c>
      <c r="C268" s="11"/>
      <c r="D268" s="12"/>
      <c r="E268" s="13"/>
      <c r="F268" s="53">
        <f>F116</f>
        <v>0</v>
      </c>
    </row>
    <row r="269" spans="1:12" ht="12.75" thickBot="1">
      <c r="A269" s="41"/>
      <c r="B269" s="88"/>
      <c r="C269" s="11"/>
      <c r="D269" s="12"/>
      <c r="E269" s="13"/>
      <c r="F269" s="53"/>
    </row>
    <row r="270" spans="1:12" ht="12.75" thickBot="1">
      <c r="A270" s="54"/>
      <c r="B270" s="23"/>
      <c r="C270" s="24"/>
      <c r="D270" s="25"/>
      <c r="E270" s="26"/>
      <c r="F270" s="55"/>
    </row>
    <row r="271" spans="1:12" ht="13.5" thickTop="1" thickBot="1">
      <c r="A271" s="56"/>
      <c r="B271" s="27" t="s">
        <v>22</v>
      </c>
      <c r="C271" s="28"/>
      <c r="D271" s="29"/>
      <c r="E271" s="30"/>
      <c r="F271" s="140">
        <f>SUM(F256:F268)</f>
        <v>0</v>
      </c>
    </row>
    <row r="272" spans="1:12" ht="13.5" thickTop="1" thickBot="1">
      <c r="A272" s="56"/>
      <c r="B272" s="27" t="s">
        <v>23</v>
      </c>
      <c r="C272" s="28"/>
      <c r="D272" s="29"/>
      <c r="E272" s="30"/>
      <c r="F272" s="140">
        <f>F271*20/100</f>
        <v>0</v>
      </c>
    </row>
    <row r="273" spans="1:6" ht="13.5" thickTop="1" thickBot="1">
      <c r="A273" s="57"/>
      <c r="B273" s="31" t="s">
        <v>24</v>
      </c>
      <c r="C273" s="32"/>
      <c r="D273" s="33"/>
      <c r="E273" s="34"/>
      <c r="F273" s="141">
        <f>SUM(F272,F271)</f>
        <v>0</v>
      </c>
    </row>
    <row r="274" spans="1:6" ht="15.75" customHeight="1" thickBot="1">
      <c r="A274" s="225" t="s">
        <v>68</v>
      </c>
      <c r="B274" s="226"/>
      <c r="C274" s="226"/>
      <c r="D274" s="226"/>
      <c r="E274" s="226"/>
      <c r="F274" s="129"/>
    </row>
    <row r="275" spans="1:6">
      <c r="A275" s="41"/>
      <c r="B275" s="88"/>
      <c r="C275" s="11"/>
      <c r="D275" s="12"/>
      <c r="E275" s="13"/>
      <c r="F275" s="53"/>
    </row>
    <row r="276" spans="1:6">
      <c r="A276" s="41" t="str">
        <f>A120</f>
        <v>5.1</v>
      </c>
      <c r="B276" s="88" t="s">
        <v>159</v>
      </c>
      <c r="C276" s="11"/>
      <c r="D276" s="12"/>
      <c r="E276" s="13"/>
      <c r="F276" s="53">
        <f>F138</f>
        <v>0</v>
      </c>
    </row>
    <row r="277" spans="1:6">
      <c r="A277" s="41"/>
      <c r="B277" s="88"/>
      <c r="C277" s="11"/>
      <c r="D277" s="12"/>
      <c r="E277" s="13"/>
      <c r="F277" s="53"/>
    </row>
    <row r="278" spans="1:6">
      <c r="A278" s="41" t="str">
        <f>A140</f>
        <v>5.2</v>
      </c>
      <c r="B278" s="88" t="s">
        <v>160</v>
      </c>
      <c r="C278" s="11"/>
      <c r="D278" s="12"/>
      <c r="E278" s="13"/>
      <c r="F278" s="53">
        <f>F152</f>
        <v>0</v>
      </c>
    </row>
    <row r="279" spans="1:6" ht="12.75" thickBot="1">
      <c r="A279" s="41"/>
      <c r="B279" s="88"/>
      <c r="C279" s="11"/>
      <c r="D279" s="12"/>
      <c r="E279" s="13"/>
      <c r="F279" s="53"/>
    </row>
    <row r="280" spans="1:6" ht="12.75" thickBot="1">
      <c r="A280" s="54"/>
      <c r="B280" s="23"/>
      <c r="C280" s="24"/>
      <c r="D280" s="25"/>
      <c r="E280" s="26"/>
      <c r="F280" s="55"/>
    </row>
    <row r="281" spans="1:6" ht="13.5" thickTop="1" thickBot="1">
      <c r="A281" s="56"/>
      <c r="B281" s="27" t="s">
        <v>22</v>
      </c>
      <c r="C281" s="28"/>
      <c r="D281" s="29"/>
      <c r="E281" s="30"/>
      <c r="F281" s="140">
        <f>SUM(F276:F278)</f>
        <v>0</v>
      </c>
    </row>
    <row r="282" spans="1:6" ht="13.5" thickTop="1" thickBot="1">
      <c r="A282" s="56"/>
      <c r="B282" s="27" t="s">
        <v>23</v>
      </c>
      <c r="C282" s="28"/>
      <c r="D282" s="29"/>
      <c r="E282" s="30"/>
      <c r="F282" s="140">
        <f>F281*20/100</f>
        <v>0</v>
      </c>
    </row>
    <row r="283" spans="1:6" ht="13.5" thickTop="1" thickBot="1">
      <c r="A283" s="57"/>
      <c r="B283" s="31" t="s">
        <v>24</v>
      </c>
      <c r="C283" s="32"/>
      <c r="D283" s="33"/>
      <c r="E283" s="34"/>
      <c r="F283" s="141">
        <f>SUM(F282,F281)</f>
        <v>0</v>
      </c>
    </row>
    <row r="284" spans="1:6" ht="16.5" thickBot="1">
      <c r="A284" s="225" t="s">
        <v>108</v>
      </c>
      <c r="B284" s="226"/>
      <c r="C284" s="226"/>
      <c r="D284" s="226"/>
      <c r="E284" s="226"/>
      <c r="F284" s="129"/>
    </row>
    <row r="285" spans="1:6">
      <c r="A285" s="41"/>
      <c r="B285" s="88"/>
      <c r="C285" s="11"/>
      <c r="D285" s="12"/>
      <c r="E285" s="13"/>
      <c r="F285" s="53"/>
    </row>
    <row r="286" spans="1:6">
      <c r="A286" s="41" t="str">
        <f>A156</f>
        <v>9.1</v>
      </c>
      <c r="B286" s="88" t="s">
        <v>4</v>
      </c>
      <c r="C286" s="11"/>
      <c r="D286" s="12"/>
      <c r="E286" s="13"/>
      <c r="F286" s="53">
        <f>F167</f>
        <v>0</v>
      </c>
    </row>
    <row r="287" spans="1:6">
      <c r="A287" s="41"/>
      <c r="B287" s="88"/>
      <c r="C287" s="11"/>
      <c r="D287" s="12"/>
      <c r="E287" s="13"/>
      <c r="F287" s="53"/>
    </row>
    <row r="288" spans="1:6">
      <c r="A288" s="41" t="str">
        <f>A169</f>
        <v>9.2</v>
      </c>
      <c r="B288" s="90" t="s">
        <v>74</v>
      </c>
      <c r="C288" s="11"/>
      <c r="D288" s="12"/>
      <c r="E288" s="13"/>
      <c r="F288" s="53">
        <f>F173</f>
        <v>0</v>
      </c>
    </row>
    <row r="289" spans="1:6">
      <c r="A289" s="41"/>
      <c r="B289" s="90"/>
      <c r="C289" s="11"/>
      <c r="D289" s="12"/>
      <c r="E289" s="13"/>
      <c r="F289" s="53"/>
    </row>
    <row r="290" spans="1:6">
      <c r="A290" s="41" t="str">
        <f>A175</f>
        <v>9.3</v>
      </c>
      <c r="B290" s="90" t="s">
        <v>76</v>
      </c>
      <c r="C290" s="11"/>
      <c r="D290" s="12"/>
      <c r="E290" s="13"/>
      <c r="F290" s="53">
        <f>F179</f>
        <v>0</v>
      </c>
    </row>
    <row r="291" spans="1:6">
      <c r="A291" s="41"/>
      <c r="B291" s="90"/>
      <c r="C291" s="11"/>
      <c r="D291" s="12"/>
      <c r="E291" s="13"/>
      <c r="F291" s="53"/>
    </row>
    <row r="292" spans="1:6">
      <c r="A292" s="41" t="str">
        <f>A181</f>
        <v>9.4</v>
      </c>
      <c r="B292" s="90" t="s">
        <v>79</v>
      </c>
      <c r="C292" s="11"/>
      <c r="D292" s="12"/>
      <c r="E292" s="13"/>
      <c r="F292" s="53">
        <f>F191</f>
        <v>0</v>
      </c>
    </row>
    <row r="293" spans="1:6">
      <c r="A293" s="41"/>
      <c r="B293" s="90"/>
      <c r="C293" s="11"/>
      <c r="D293" s="12"/>
      <c r="E293" s="13"/>
      <c r="F293" s="53"/>
    </row>
    <row r="294" spans="1:6">
      <c r="A294" s="41" t="str">
        <f>A193</f>
        <v>9.5</v>
      </c>
      <c r="B294" s="90" t="s">
        <v>175</v>
      </c>
      <c r="C294" s="11"/>
      <c r="D294" s="12"/>
      <c r="E294" s="13"/>
      <c r="F294" s="53">
        <f>F224</f>
        <v>0</v>
      </c>
    </row>
    <row r="295" spans="1:6">
      <c r="A295" s="41"/>
      <c r="B295" s="90"/>
      <c r="C295" s="11"/>
      <c r="D295" s="12"/>
      <c r="E295" s="13"/>
      <c r="F295" s="53"/>
    </row>
    <row r="296" spans="1:6">
      <c r="A296" s="41" t="str">
        <f>A226</f>
        <v>9.6</v>
      </c>
      <c r="B296" s="90" t="s">
        <v>169</v>
      </c>
      <c r="C296" s="11"/>
      <c r="D296" s="12"/>
      <c r="E296" s="13"/>
      <c r="F296" s="53">
        <f>F231</f>
        <v>0</v>
      </c>
    </row>
    <row r="297" spans="1:6">
      <c r="A297" s="41"/>
      <c r="B297" s="90"/>
      <c r="C297" s="11"/>
      <c r="D297" s="12"/>
      <c r="E297" s="13"/>
      <c r="F297" s="53"/>
    </row>
    <row r="298" spans="1:6">
      <c r="A298" s="41" t="str">
        <f>A233</f>
        <v>9.7</v>
      </c>
      <c r="B298" s="90" t="s">
        <v>100</v>
      </c>
      <c r="C298" s="11"/>
      <c r="D298" s="12"/>
      <c r="E298" s="13"/>
      <c r="F298" s="53">
        <f>F242</f>
        <v>0</v>
      </c>
    </row>
    <row r="299" spans="1:6">
      <c r="A299" s="41"/>
      <c r="B299" s="90"/>
      <c r="C299" s="11"/>
      <c r="D299" s="12"/>
      <c r="E299" s="13"/>
      <c r="F299" s="53"/>
    </row>
    <row r="300" spans="1:6">
      <c r="A300" s="41" t="str">
        <f>A244</f>
        <v>9.8</v>
      </c>
      <c r="B300" s="90" t="s">
        <v>106</v>
      </c>
      <c r="C300" s="11"/>
      <c r="D300" s="12"/>
      <c r="E300" s="13"/>
      <c r="F300" s="53">
        <f>F249</f>
        <v>0</v>
      </c>
    </row>
    <row r="301" spans="1:6" ht="12.75" thickBot="1">
      <c r="A301" s="41"/>
      <c r="B301" s="90"/>
      <c r="C301" s="11"/>
      <c r="D301" s="12"/>
      <c r="E301" s="13"/>
      <c r="F301" s="53"/>
    </row>
    <row r="302" spans="1:6" ht="12.75" thickBot="1">
      <c r="A302" s="54"/>
      <c r="B302" s="23"/>
      <c r="C302" s="24"/>
      <c r="D302" s="25"/>
      <c r="E302" s="26"/>
      <c r="F302" s="55"/>
    </row>
    <row r="303" spans="1:6" ht="13.5" thickTop="1" thickBot="1">
      <c r="A303" s="56"/>
      <c r="B303" s="27" t="s">
        <v>22</v>
      </c>
      <c r="C303" s="28"/>
      <c r="D303" s="29"/>
      <c r="E303" s="30"/>
      <c r="F303" s="140">
        <f>SUM(F286:F300)</f>
        <v>0</v>
      </c>
    </row>
    <row r="304" spans="1:6" ht="13.5" thickTop="1" thickBot="1">
      <c r="A304" s="56"/>
      <c r="B304" s="27" t="s">
        <v>23</v>
      </c>
      <c r="C304" s="28"/>
      <c r="D304" s="29"/>
      <c r="E304" s="30"/>
      <c r="F304" s="140">
        <f>F303*20/100</f>
        <v>0</v>
      </c>
    </row>
    <row r="305" spans="1:6" ht="13.5" thickTop="1" thickBot="1">
      <c r="A305" s="57"/>
      <c r="B305" s="31" t="s">
        <v>24</v>
      </c>
      <c r="C305" s="32"/>
      <c r="D305" s="33"/>
      <c r="E305" s="34"/>
      <c r="F305" s="141">
        <f>SUM(F304,F303)</f>
        <v>0</v>
      </c>
    </row>
    <row r="306" spans="1:6" ht="16.5" thickBot="1">
      <c r="A306" s="225" t="s">
        <v>174</v>
      </c>
      <c r="B306" s="226"/>
      <c r="C306" s="226"/>
      <c r="D306" s="226"/>
      <c r="E306" s="226"/>
      <c r="F306" s="129"/>
    </row>
    <row r="307" spans="1:6" ht="12.75" thickBot="1">
      <c r="A307" s="54"/>
      <c r="B307" s="23"/>
      <c r="C307" s="24"/>
      <c r="D307" s="25"/>
      <c r="E307" s="26"/>
      <c r="F307" s="55"/>
    </row>
    <row r="308" spans="1:6" ht="13.5" thickTop="1" thickBot="1">
      <c r="A308" s="56"/>
      <c r="B308" s="27" t="s">
        <v>22</v>
      </c>
      <c r="C308" s="28"/>
      <c r="D308" s="29"/>
      <c r="E308" s="30"/>
      <c r="F308" s="140">
        <f>F271+F281+F303</f>
        <v>0</v>
      </c>
    </row>
    <row r="309" spans="1:6" ht="13.5" thickTop="1" thickBot="1">
      <c r="A309" s="56"/>
      <c r="B309" s="27" t="s">
        <v>23</v>
      </c>
      <c r="C309" s="28"/>
      <c r="D309" s="29"/>
      <c r="E309" s="30"/>
      <c r="F309" s="140">
        <f>F308*20/100</f>
        <v>0</v>
      </c>
    </row>
    <row r="310" spans="1:6" ht="13.5" thickTop="1" thickBot="1">
      <c r="A310" s="57"/>
      <c r="B310" s="31" t="s">
        <v>24</v>
      </c>
      <c r="C310" s="32"/>
      <c r="D310" s="33"/>
      <c r="E310" s="34"/>
      <c r="F310" s="141">
        <f>SUM(F309,F308)</f>
        <v>0</v>
      </c>
    </row>
  </sheetData>
  <sheetProtection selectLockedCells="1" selectUnlockedCells="1"/>
  <mergeCells count="26">
    <mergeCell ref="A242:E242"/>
    <mergeCell ref="A231:E231"/>
    <mergeCell ref="A109:E109"/>
    <mergeCell ref="A152:E152"/>
    <mergeCell ref="A224:E224"/>
    <mergeCell ref="A179:E179"/>
    <mergeCell ref="A191:E191"/>
    <mergeCell ref="B1:F1"/>
    <mergeCell ref="B2:F2"/>
    <mergeCell ref="C3:D3"/>
    <mergeCell ref="E3:F3"/>
    <mergeCell ref="A173:E173"/>
    <mergeCell ref="A47:E47"/>
    <mergeCell ref="A167:E167"/>
    <mergeCell ref="A16:E16"/>
    <mergeCell ref="A85:E85"/>
    <mergeCell ref="A138:E138"/>
    <mergeCell ref="A70:E70"/>
    <mergeCell ref="A93:E93"/>
    <mergeCell ref="A116:E116"/>
    <mergeCell ref="A306:E306"/>
    <mergeCell ref="A284:E284"/>
    <mergeCell ref="A249:E249"/>
    <mergeCell ref="A274:E274"/>
    <mergeCell ref="A254:E254"/>
    <mergeCell ref="A250:F252"/>
  </mergeCells>
  <phoneticPr fontId="42" type="noConversion"/>
  <printOptions horizontalCentered="1"/>
  <pageMargins left="0.70833333333333337" right="0.70833333333333337" top="0.74791666666666667" bottom="0.74861111111111112" header="0.51180555555555551" footer="0.31527777777777777"/>
  <pageSetup paperSize="9" scale="88" firstPageNumber="0" fitToHeight="0" orientation="portrait" r:id="rId1"/>
  <headerFooter alignWithMargins="0">
    <oddFooter>&amp;R&amp;P/&amp;N</oddFooter>
  </headerFooter>
  <rowBreaks count="5" manualBreakCount="5">
    <brk id="56" max="16383" man="1"/>
    <brk id="117" max="16383" man="1"/>
    <brk id="153" max="16383" man="1"/>
    <brk id="209" max="16383" man="1"/>
    <brk id="2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 ENSFEA LOT ELEC - PV</vt:lpstr>
      <vt:lpstr>'CDPGF ENSFEA LOT ELEC - PV'!Impression_des_titres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</dc:creator>
  <cp:lastModifiedBy>Cyril RENAULT</cp:lastModifiedBy>
  <cp:lastPrinted>2025-06-13T09:20:38Z</cp:lastPrinted>
  <dcterms:created xsi:type="dcterms:W3CDTF">2019-05-10T09:23:07Z</dcterms:created>
  <dcterms:modified xsi:type="dcterms:W3CDTF">2025-07-02T10:35:14Z</dcterms:modified>
</cp:coreProperties>
</file>